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FR\Interiéry\"/>
    </mc:Choice>
  </mc:AlternateContent>
  <xr:revisionPtr revIDLastSave="0" documentId="13_ncr:1_{7140E0CE-B3C1-4414-A560-BD0A18EC10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una" sheetId="17" r:id="rId1"/>
    <sheet name="Luna překlady" sheetId="26" state="hidden" r:id="rId2"/>
    <sheet name="Nemo" sheetId="18" r:id="rId3"/>
    <sheet name="Nemo překlady" sheetId="27" state="hidden" r:id="rId4"/>
    <sheet name="Rollite" sheetId="19" r:id="rId5"/>
    <sheet name="Rollite překlady" sheetId="28" state="hidden" r:id="rId6"/>
    <sheet name="PAGE 1 - instructions" sheetId="9" r:id="rId7"/>
    <sheet name="pokyny1 překlady" sheetId="29" state="hidden" r:id="rId8"/>
    <sheet name="PAGE 2 - instructions" sheetId="7" r:id="rId9"/>
    <sheet name="pokyny2 překlady" sheetId="30" state="hidden" r:id="rId10"/>
    <sheet name="tissus" sheetId="14" r:id="rId11"/>
    <sheet name="help_látky" sheetId="12" state="hidden" r:id="rId12"/>
    <sheet name="helpLuna" sheetId="21" state="hidden" r:id="rId13"/>
    <sheet name="helpNemo" sheetId="24" state="hidden" r:id="rId14"/>
    <sheet name="helpRollite" sheetId="25" state="hidden" r:id="rId15"/>
  </sheets>
  <definedNames>
    <definedName name="Bal">helpLuna!$O$2:$O$5</definedName>
    <definedName name="dolnilistaLuna" comment="M">helpLuna!$L$2:$L$3</definedName>
    <definedName name="dolnilistaNemo" comment="M">helpNemo!$L$2:$L$5</definedName>
    <definedName name="jazyk" localSheetId="3">'Nemo překlady'!$A$1:$D$1</definedName>
    <definedName name="jazyk" localSheetId="7">'pokyny1 překlady'!$A$1:$D$1</definedName>
    <definedName name="jazyk" localSheetId="9">'pokyny2 překlady'!$A$1:$D$1</definedName>
    <definedName name="jazyk" localSheetId="5">'Rollite překlady'!$A$1:$D$1</definedName>
    <definedName name="jazyk">'Luna překlady'!$A$1:$D$1</definedName>
    <definedName name="kazetaLuna" comment="M">helpLuna!$K$2</definedName>
    <definedName name="latky1" comment="M">help_látky!$A$3:$A$226</definedName>
    <definedName name="latky2" comment="M">help_látky!$O$3:$O$213</definedName>
    <definedName name="navinNemo" comment="M">helpNemo!$F$2:$F$4</definedName>
    <definedName name="_xlnm.Print_Area" localSheetId="0">Luna!$A$1:$S$47</definedName>
    <definedName name="_xlnm.Print_Area" localSheetId="2">Nemo!$A$1:$R$48</definedName>
    <definedName name="_xlnm.Print_Area" localSheetId="6">'PAGE 1 - instructions'!$A$1:$C$26</definedName>
    <definedName name="_xlnm.Print_Area" localSheetId="8">'PAGE 2 - instructions'!$A$1:$C$49</definedName>
    <definedName name="_xlnm.Print_Area" localSheetId="4">Rollite!$A$1:$O$47</definedName>
    <definedName name="ovladaniLuna" comment="M">helpLuna!$D$2:$D$3</definedName>
    <definedName name="ovladaniNemo" comment="M">helpNemo!$D$2:$D$3</definedName>
    <definedName name="ovladaniRollite" comment="M">helpRollite!$D$2:$D$3</definedName>
    <definedName name="RALLuna" comment="M">helpLuna!$M$2:$M$8</definedName>
    <definedName name="RALNemo" comment="M">helpNemo!$M$2</definedName>
    <definedName name="RALRollite" comment="M">helpRollite!$M$2:$M$7</definedName>
    <definedName name="RALRR">helpRollite!$M$11</definedName>
    <definedName name="RALRR14">helpLuna!$M$16:$M$16</definedName>
    <definedName name="TRUBKYmale" comment="vzorec">help_látky!$G$3:$G$8</definedName>
    <definedName name="uchyceniNemo" comment="M">helpNemo!$N$2:$N$3</definedName>
    <definedName name="vedeniLuna" comment="M">helpLuna!$J$2:$J$3</definedName>
    <definedName name="vedeniRollite" comment="M">helpRollite!$J$2:$J$3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7" l="1"/>
  <c r="C46" i="7"/>
  <c r="C45" i="7"/>
  <c r="B47" i="7"/>
  <c r="B46" i="7"/>
  <c r="B45" i="7"/>
  <c r="A45" i="7"/>
  <c r="A44" i="7"/>
  <c r="A41" i="7"/>
  <c r="C39" i="7"/>
  <c r="C29" i="7"/>
  <c r="C30" i="7"/>
  <c r="C31" i="7"/>
  <c r="C32" i="7"/>
  <c r="C33" i="7"/>
  <c r="C34" i="7"/>
  <c r="C35" i="7"/>
  <c r="C36" i="7"/>
  <c r="C37" i="7"/>
  <c r="C38" i="7"/>
  <c r="C28" i="7"/>
  <c r="C27" i="7"/>
  <c r="B29" i="7"/>
  <c r="B30" i="7"/>
  <c r="B31" i="7"/>
  <c r="B32" i="7"/>
  <c r="B33" i="7"/>
  <c r="B34" i="7"/>
  <c r="B35" i="7"/>
  <c r="B36" i="7"/>
  <c r="B37" i="7"/>
  <c r="B38" i="7"/>
  <c r="B39" i="7"/>
  <c r="B28" i="7"/>
  <c r="B27" i="7"/>
  <c r="A27" i="7"/>
  <c r="A26" i="7"/>
  <c r="A23" i="7"/>
  <c r="C18" i="7"/>
  <c r="B21" i="7"/>
  <c r="B20" i="7"/>
  <c r="B19" i="7"/>
  <c r="B18" i="7"/>
  <c r="A18" i="7"/>
  <c r="A17" i="7"/>
  <c r="A14" i="7"/>
  <c r="C10" i="7"/>
  <c r="B12" i="7"/>
  <c r="B11" i="7"/>
  <c r="B10" i="7"/>
  <c r="A10" i="7"/>
  <c r="A9" i="7"/>
  <c r="A6" i="7"/>
  <c r="C2" i="7"/>
  <c r="B4" i="7"/>
  <c r="B2" i="7"/>
  <c r="A2" i="7"/>
  <c r="A1" i="7"/>
  <c r="B24" i="9"/>
  <c r="B25" i="9"/>
  <c r="B23" i="9"/>
  <c r="B22" i="9"/>
  <c r="A22" i="9"/>
  <c r="A21" i="9"/>
  <c r="C18" i="9"/>
  <c r="C17" i="9"/>
  <c r="B18" i="9"/>
  <c r="B17" i="9"/>
  <c r="A17" i="9"/>
  <c r="A16" i="9"/>
  <c r="A13" i="9"/>
  <c r="C11" i="9"/>
  <c r="C10" i="9"/>
  <c r="C9" i="9"/>
  <c r="B11" i="9"/>
  <c r="B10" i="9"/>
  <c r="B9" i="9"/>
  <c r="A9" i="9"/>
  <c r="A8" i="9"/>
  <c r="B4" i="9"/>
  <c r="B5" i="9"/>
  <c r="B3" i="9"/>
  <c r="B2" i="9"/>
  <c r="A2" i="9"/>
  <c r="A1" i="9"/>
  <c r="A47" i="19"/>
  <c r="A36" i="19"/>
  <c r="A37" i="19"/>
  <c r="A38" i="19"/>
  <c r="A39" i="19"/>
  <c r="A35" i="19"/>
  <c r="A33" i="19"/>
  <c r="A29" i="19"/>
  <c r="O16" i="19"/>
  <c r="N16" i="19"/>
  <c r="M16" i="19"/>
  <c r="K16" i="19"/>
  <c r="J16" i="19"/>
  <c r="I16" i="19"/>
  <c r="H16" i="19"/>
  <c r="G16" i="19"/>
  <c r="F16" i="19"/>
  <c r="E16" i="19"/>
  <c r="D16" i="19"/>
  <c r="C16" i="19"/>
  <c r="B16" i="19"/>
  <c r="A16" i="19"/>
  <c r="G12" i="19"/>
  <c r="G9" i="19"/>
  <c r="G8" i="19"/>
  <c r="G7" i="19"/>
  <c r="G6" i="19"/>
  <c r="A13" i="19"/>
  <c r="A11" i="19"/>
  <c r="A9" i="19"/>
  <c r="A7" i="19"/>
  <c r="A6" i="19"/>
  <c r="A3" i="19"/>
  <c r="A48" i="18"/>
  <c r="A35" i="18"/>
  <c r="A37" i="18"/>
  <c r="A38" i="18"/>
  <c r="A39" i="18"/>
  <c r="A40" i="18"/>
  <c r="A41" i="18"/>
  <c r="A34" i="18"/>
  <c r="A33" i="18"/>
  <c r="A29" i="18"/>
  <c r="Q16" i="18"/>
  <c r="P16" i="18"/>
  <c r="O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H12" i="18"/>
  <c r="H9" i="18"/>
  <c r="H8" i="18"/>
  <c r="H7" i="18"/>
  <c r="H6" i="18"/>
  <c r="A13" i="18"/>
  <c r="A11" i="18"/>
  <c r="A9" i="18"/>
  <c r="A7" i="18"/>
  <c r="A6" i="18"/>
  <c r="A3" i="18"/>
  <c r="A47" i="17"/>
  <c r="A35" i="17"/>
  <c r="A36" i="17"/>
  <c r="A37" i="17"/>
  <c r="A38" i="17"/>
  <c r="A39" i="17"/>
  <c r="A40" i="17"/>
  <c r="A41" i="17"/>
  <c r="A42" i="17"/>
  <c r="A34" i="17"/>
  <c r="A33" i="17"/>
  <c r="A29" i="17"/>
  <c r="S16" i="17"/>
  <c r="R16" i="17"/>
  <c r="Q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H12" i="17"/>
  <c r="H9" i="17"/>
  <c r="H8" i="17"/>
  <c r="H7" i="17"/>
  <c r="H6" i="17"/>
  <c r="A13" i="17"/>
  <c r="A11" i="17"/>
  <c r="A9" i="17"/>
  <c r="A7" i="17"/>
  <c r="A6" i="17"/>
  <c r="A3" i="17"/>
  <c r="J28" i="17"/>
  <c r="J27" i="17"/>
  <c r="J26" i="17"/>
  <c r="J25" i="17"/>
  <c r="J24" i="17"/>
  <c r="J23" i="17"/>
  <c r="J22" i="17"/>
  <c r="J21" i="17"/>
  <c r="J20" i="17"/>
  <c r="J19" i="17"/>
  <c r="J18" i="17"/>
  <c r="N28" i="19"/>
  <c r="N27" i="19"/>
  <c r="N26" i="19"/>
  <c r="N25" i="19"/>
  <c r="N24" i="19"/>
  <c r="N23" i="19"/>
  <c r="N22" i="19"/>
  <c r="N21" i="19"/>
  <c r="N20" i="19"/>
  <c r="N19" i="19"/>
  <c r="M28" i="19"/>
  <c r="M27" i="19"/>
  <c r="M26" i="19"/>
  <c r="M25" i="19"/>
  <c r="M24" i="19"/>
  <c r="M23" i="19"/>
  <c r="M22" i="19"/>
  <c r="M21" i="19"/>
  <c r="M20" i="19"/>
  <c r="M19" i="19"/>
  <c r="M18" i="19"/>
  <c r="P28" i="18"/>
  <c r="P27" i="18"/>
  <c r="P26" i="18"/>
  <c r="P25" i="18"/>
  <c r="P24" i="18"/>
  <c r="P23" i="18"/>
  <c r="P22" i="18"/>
  <c r="P21" i="18"/>
  <c r="P20" i="18"/>
  <c r="P19" i="18"/>
  <c r="P18" i="18"/>
  <c r="O18" i="18"/>
  <c r="R28" i="17"/>
  <c r="R27" i="17"/>
  <c r="R26" i="17"/>
  <c r="R25" i="17"/>
  <c r="R24" i="17"/>
  <c r="R23" i="17"/>
  <c r="R22" i="17"/>
  <c r="R21" i="17"/>
  <c r="R20" i="17"/>
  <c r="R19" i="17"/>
  <c r="R18" i="17"/>
  <c r="O28" i="18"/>
  <c r="O27" i="18"/>
  <c r="O26" i="18"/>
  <c r="O25" i="18"/>
  <c r="O24" i="18"/>
  <c r="O23" i="18"/>
  <c r="O22" i="18"/>
  <c r="O21" i="18"/>
  <c r="O20" i="18"/>
  <c r="O19" i="18"/>
  <c r="Q28" i="17"/>
  <c r="Q26" i="17"/>
  <c r="Q25" i="17"/>
  <c r="Q24" i="17"/>
  <c r="Q23" i="17"/>
  <c r="Q22" i="17"/>
  <c r="Q21" i="17"/>
  <c r="Q20" i="17"/>
  <c r="Q19" i="17"/>
  <c r="C18" i="17"/>
  <c r="O28" i="17"/>
  <c r="O27" i="17"/>
  <c r="O26" i="17"/>
  <c r="O25" i="17"/>
  <c r="O24" i="17"/>
  <c r="O23" i="17"/>
  <c r="O22" i="17"/>
  <c r="O21" i="17"/>
  <c r="O20" i="17"/>
  <c r="O19" i="17"/>
  <c r="O18" i="17"/>
  <c r="D28" i="19"/>
  <c r="D27" i="19"/>
  <c r="D26" i="19"/>
  <c r="D25" i="19"/>
  <c r="D24" i="19"/>
  <c r="D23" i="19"/>
  <c r="D22" i="19"/>
  <c r="D21" i="19"/>
  <c r="D20" i="19"/>
  <c r="D19" i="19"/>
  <c r="C28" i="19"/>
  <c r="C27" i="19"/>
  <c r="C26" i="19"/>
  <c r="C25" i="19"/>
  <c r="C24" i="19"/>
  <c r="C23" i="19"/>
  <c r="C22" i="19"/>
  <c r="C21" i="19"/>
  <c r="C20" i="19"/>
  <c r="C19" i="19"/>
  <c r="D18" i="19"/>
  <c r="N18" i="19"/>
  <c r="C18" i="19"/>
  <c r="D28" i="18"/>
  <c r="C28" i="18"/>
  <c r="D27" i="18"/>
  <c r="C27" i="18"/>
  <c r="D26" i="18"/>
  <c r="C26" i="18"/>
  <c r="D25" i="18"/>
  <c r="C25" i="18"/>
  <c r="D24" i="18"/>
  <c r="C24" i="18"/>
  <c r="D23" i="18"/>
  <c r="C23" i="18"/>
  <c r="D22" i="18"/>
  <c r="C22" i="18"/>
  <c r="D21" i="18"/>
  <c r="C21" i="18"/>
  <c r="D20" i="18"/>
  <c r="C20" i="18"/>
  <c r="D19" i="18"/>
  <c r="C19" i="18"/>
  <c r="D18" i="18"/>
  <c r="C18" i="18"/>
  <c r="D28" i="17"/>
  <c r="D27" i="17"/>
  <c r="Q27" i="17"/>
  <c r="D26" i="17"/>
  <c r="D25" i="17"/>
  <c r="D24" i="17"/>
  <c r="D23" i="17"/>
  <c r="D22" i="17"/>
  <c r="D21" i="17"/>
  <c r="D20" i="17"/>
  <c r="D19" i="17"/>
  <c r="D18" i="17"/>
  <c r="Q18" i="17"/>
  <c r="C28" i="17"/>
  <c r="C27" i="17"/>
  <c r="C26" i="17"/>
  <c r="C25" i="17"/>
  <c r="C24" i="17"/>
  <c r="C23" i="17"/>
  <c r="C22" i="17"/>
  <c r="C21" i="17"/>
  <c r="C20" i="17"/>
  <c r="C19" i="17"/>
</calcChain>
</file>

<file path=xl/sharedStrings.xml><?xml version="1.0" encoding="utf-8"?>
<sst xmlns="http://schemas.openxmlformats.org/spreadsheetml/2006/main" count="5488" uniqueCount="1323">
  <si>
    <t>www.isotra.cz</t>
  </si>
  <si>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</si>
  <si>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</si>
  <si>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</si>
  <si>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</si>
  <si>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</si>
  <si>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</si>
  <si>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</si>
  <si>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</si>
  <si>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</si>
  <si>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</si>
  <si>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</si>
  <si>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</si>
  <si>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</si>
  <si>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</si>
  <si>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RR08</t>
  </si>
  <si>
    <t>RR08/1</t>
  </si>
  <si>
    <t>Platnost od:</t>
  </si>
  <si>
    <t>Vysvětlivky / Explanatory:</t>
  </si>
  <si>
    <t>R = látkové rolety / fabric roller-blinds</t>
  </si>
  <si>
    <t>Z = zatemnění / blackouts</t>
  </si>
  <si>
    <t>Název</t>
  </si>
  <si>
    <t>R</t>
  </si>
  <si>
    <t>Z</t>
  </si>
  <si>
    <t>Materiál</t>
  </si>
  <si>
    <t>Ohnivzdornost</t>
  </si>
  <si>
    <t>Šíře (mm)</t>
  </si>
  <si>
    <t>Váha (kg/m2)</t>
  </si>
  <si>
    <t>Tloušťka (mm)</t>
  </si>
  <si>
    <t>Name</t>
  </si>
  <si>
    <t>Material</t>
  </si>
  <si>
    <t>Flame resistance</t>
  </si>
  <si>
    <t>Width (mm)</t>
  </si>
  <si>
    <t>Weight (kg/m2)</t>
  </si>
  <si>
    <t>Thickness (mm)</t>
  </si>
  <si>
    <t>x</t>
  </si>
  <si>
    <t>100% PES</t>
  </si>
  <si>
    <t>NE / NO</t>
  </si>
  <si>
    <t>127/2000</t>
  </si>
  <si>
    <t>B1</t>
  </si>
  <si>
    <t>127/2180</t>
  </si>
  <si>
    <t>≥6-7</t>
  </si>
  <si>
    <t>≥5</t>
  </si>
  <si>
    <t>≤0,5%</t>
  </si>
  <si>
    <t>≥5-6</t>
  </si>
  <si>
    <t>B1,M1</t>
  </si>
  <si>
    <t>100% TREVIRA CS</t>
  </si>
  <si>
    <t>NFPA 701</t>
  </si>
  <si>
    <t>≥7</t>
  </si>
  <si>
    <t>E-mail: objednavky@isotra.cz</t>
  </si>
  <si>
    <t>TEL.: +420 553 685 101</t>
  </si>
  <si>
    <t>IČ:</t>
  </si>
  <si>
    <t>Termín dodání:</t>
  </si>
  <si>
    <t>Dodací adresa:</t>
  </si>
  <si>
    <t>Typ výrobku</t>
  </si>
  <si>
    <t>zkratka</t>
  </si>
  <si>
    <t>název</t>
  </si>
  <si>
    <t>RRn</t>
  </si>
  <si>
    <t>RRb</t>
  </si>
  <si>
    <t>RR</t>
  </si>
  <si>
    <t>Roleta LUNA</t>
  </si>
  <si>
    <t>Roleta NEMO</t>
  </si>
  <si>
    <t>Roleta ROLLITE</t>
  </si>
  <si>
    <t>Rozměr navíjecí trubky</t>
  </si>
  <si>
    <t>trubka 15 (OMEZENÍ)</t>
  </si>
  <si>
    <t>trubka 16 (OMEZENÍ)</t>
  </si>
  <si>
    <t>poznámka</t>
  </si>
  <si>
    <t>Šířka (mm)</t>
  </si>
  <si>
    <t>Ovládání L/P</t>
  </si>
  <si>
    <t>Ovládání typ</t>
  </si>
  <si>
    <t>Rpvc</t>
  </si>
  <si>
    <t>ŘETÍZEK PVC</t>
  </si>
  <si>
    <t>X</t>
  </si>
  <si>
    <t>Barva látky</t>
  </si>
  <si>
    <t>DRF CORFU 0100</t>
  </si>
  <si>
    <t>DRF CORFU 0900</t>
  </si>
  <si>
    <t>DRF CYPR 0100</t>
  </si>
  <si>
    <t>DRF CYPR 0300</t>
  </si>
  <si>
    <t>DRF CYPR 0500</t>
  </si>
  <si>
    <t>DRF CYPR 0600</t>
  </si>
  <si>
    <t>BER 0800</t>
  </si>
  <si>
    <t>BER 0827</t>
  </si>
  <si>
    <t>BER 0828</t>
  </si>
  <si>
    <t>BER 0950</t>
  </si>
  <si>
    <t>BER 1320</t>
  </si>
  <si>
    <t>FLEXF 4898</t>
  </si>
  <si>
    <t>FLEXF 4899</t>
  </si>
  <si>
    <t>FLEXF 5108</t>
  </si>
  <si>
    <t>FLEXF 6117</t>
  </si>
  <si>
    <t>SUBF 1120</t>
  </si>
  <si>
    <t>SUBF 1121</t>
  </si>
  <si>
    <t>SUBF 1123</t>
  </si>
  <si>
    <t>SUBF 1125</t>
  </si>
  <si>
    <t>SUBF 1126</t>
  </si>
  <si>
    <t>SUNF 0100</t>
  </si>
  <si>
    <t>SUNF 0101</t>
  </si>
  <si>
    <t>SUNF 0102</t>
  </si>
  <si>
    <t>SUNF 0114</t>
  </si>
  <si>
    <t>SUNF 0116</t>
  </si>
  <si>
    <t>SUNF 0117</t>
  </si>
  <si>
    <t>SUTF 0502</t>
  </si>
  <si>
    <t>SUTF 0503</t>
  </si>
  <si>
    <t>SUTF 0506</t>
  </si>
  <si>
    <t>SUTF 0509</t>
  </si>
  <si>
    <t>VERF 121/1</t>
  </si>
  <si>
    <t>VERF 121/11</t>
  </si>
  <si>
    <t>VERF 121/14</t>
  </si>
  <si>
    <t>VERF 121/144</t>
  </si>
  <si>
    <t>VERF 121/2</t>
  </si>
  <si>
    <t>VERF 121/23</t>
  </si>
  <si>
    <t>VERF 121/24</t>
  </si>
  <si>
    <t>VERF 121/84</t>
  </si>
  <si>
    <t>0</t>
  </si>
  <si>
    <t>D/N látka CORFU 0100 bright white</t>
  </si>
  <si>
    <t>D/N látka CORFU 0900 coffee bean</t>
  </si>
  <si>
    <t>látka STARFLEX DIMOUT FR 4898</t>
  </si>
  <si>
    <t>látka STARFLEX DIMOUT FR 4899</t>
  </si>
  <si>
    <t>látka STARFLEX DIMOUT FR 5108</t>
  </si>
  <si>
    <t>látka STARFLEX DIMOUT FR 6117</t>
  </si>
  <si>
    <t>látka SUNBLOCK 1120</t>
  </si>
  <si>
    <t>látka SUNBLOCK 1121</t>
  </si>
  <si>
    <t>látka SUNBLOCK 1123</t>
  </si>
  <si>
    <t>látka SUNBLOCK 1125</t>
  </si>
  <si>
    <t>látka SUNBLOCK 1126</t>
  </si>
  <si>
    <t>látka SUNMATE 0100</t>
  </si>
  <si>
    <t>látka SUNMATE 0101</t>
  </si>
  <si>
    <t>látka SUNMATE 0102</t>
  </si>
  <si>
    <t>látka SUNMATE 0114</t>
  </si>
  <si>
    <t>látka SUNMATE 0116</t>
  </si>
  <si>
    <t>látka SUNMATE 0117</t>
  </si>
  <si>
    <t>látka SUNTRACE 0502</t>
  </si>
  <si>
    <t>látka SUNTRACE 0503</t>
  </si>
  <si>
    <t>látka SUNTRACE 0506</t>
  </si>
  <si>
    <t>látka SUNTRACE 0509</t>
  </si>
  <si>
    <t>látka VEROSAFE 12.121/1</t>
  </si>
  <si>
    <t>látka VEROSAFE 12.121/11</t>
  </si>
  <si>
    <t>látka VEROSAFE 12.121/14</t>
  </si>
  <si>
    <t>látka VEROSAFE 12.121/144</t>
  </si>
  <si>
    <t>látka VEROSAFE 12.121/2</t>
  </si>
  <si>
    <t>látka VEROSAFE 12.121/23</t>
  </si>
  <si>
    <t>látka VEROSAFE 12.121/24</t>
  </si>
  <si>
    <t>látka VEROSAFE 12.121/84</t>
  </si>
  <si>
    <t>A</t>
  </si>
  <si>
    <t>B</t>
  </si>
  <si>
    <t>C</t>
  </si>
  <si>
    <t>Návin k oknu "A" (standard)</t>
  </si>
  <si>
    <t>Návin od okna "B"</t>
  </si>
  <si>
    <t>Návin DEN/NOC "C"</t>
  </si>
  <si>
    <t>Vedení</t>
  </si>
  <si>
    <t>L</t>
  </si>
  <si>
    <t>RR14</t>
  </si>
  <si>
    <t>LANKO bez šroubování</t>
  </si>
  <si>
    <t>NENÍ</t>
  </si>
  <si>
    <t>VODÍCÍ LIŠTA RR14 (ROLLITE)</t>
  </si>
  <si>
    <t>VODÍCÍ LIŠTA RR14/1 (ROLLITE)</t>
  </si>
  <si>
    <t>Kazeta nebo krycí profil</t>
  </si>
  <si>
    <t>N</t>
  </si>
  <si>
    <t>NE</t>
  </si>
  <si>
    <t>RR07</t>
  </si>
  <si>
    <t>Profil RR07 Al</t>
  </si>
  <si>
    <t>Profil RR07/1 PVC</t>
  </si>
  <si>
    <t>P</t>
  </si>
  <si>
    <t>Dolní lišta</t>
  </si>
  <si>
    <t>Lišta dolní RR 08 - malá Al</t>
  </si>
  <si>
    <t>RR08/3</t>
  </si>
  <si>
    <t>Lišta dolní RR 08/3 - Fe</t>
  </si>
  <si>
    <t>RR08/4</t>
  </si>
  <si>
    <t>Lišta dolní RR 08/4  DEN / NOC</t>
  </si>
  <si>
    <t>Barva lakovaných komponent</t>
  </si>
  <si>
    <t>8014</t>
  </si>
  <si>
    <t>hnědá 8014</t>
  </si>
  <si>
    <t>JINÁ RAL (po konzultaci s OZ - termín)</t>
  </si>
  <si>
    <t>8004</t>
  </si>
  <si>
    <t>kaštan 8004</t>
  </si>
  <si>
    <t>1002</t>
  </si>
  <si>
    <t>pínie 1002</t>
  </si>
  <si>
    <t>4240</t>
  </si>
  <si>
    <t>RENOLIT (Dub světlý) WINCHESTER XA 4240</t>
  </si>
  <si>
    <t>3043</t>
  </si>
  <si>
    <t>RENOLIT Cherry amaretto 3043</t>
  </si>
  <si>
    <t>2065</t>
  </si>
  <si>
    <t>RENOLIT mahagon 2065</t>
  </si>
  <si>
    <t>2179</t>
  </si>
  <si>
    <t>RENOLIT ořech 2179</t>
  </si>
  <si>
    <t>2178</t>
  </si>
  <si>
    <t>RENOLIT zlatý dub 2178</t>
  </si>
  <si>
    <t>1015</t>
  </si>
  <si>
    <t>slonová kost 1015</t>
  </si>
  <si>
    <t>9006</t>
  </si>
  <si>
    <t>stříbrná 9006</t>
  </si>
  <si>
    <t>BÍLÁ</t>
  </si>
  <si>
    <t>Uchycení</t>
  </si>
  <si>
    <t>OKB</t>
  </si>
  <si>
    <t>na okno BEZ ŠROUBOVÁNÍ</t>
  </si>
  <si>
    <t>OKS</t>
  </si>
  <si>
    <t>na okno se ŠROUBOVÁNÍM</t>
  </si>
  <si>
    <t>Trubka</t>
  </si>
  <si>
    <t>max. šířka (mm)</t>
  </si>
  <si>
    <t>max. hmotnost (kg)</t>
  </si>
  <si>
    <t>Pro veškeré obchodní vztahy platí ustanovení Všeobecných obchodních podmínek společnosti ISOTRA a.s. v platném znění, pokud není stanoveno jinak.</t>
  </si>
  <si>
    <t>Barevná stálost</t>
  </si>
  <si>
    <t>Reflexe</t>
  </si>
  <si>
    <t>Absorpce</t>
  </si>
  <si>
    <t>Transmise</t>
  </si>
  <si>
    <t>Světlo / Light</t>
  </si>
  <si>
    <t>Teplo / Thermo</t>
  </si>
  <si>
    <t>Cena/Price</t>
  </si>
  <si>
    <t>Zkratka</t>
  </si>
  <si>
    <t>V</t>
  </si>
  <si>
    <t>SR</t>
  </si>
  <si>
    <t>V = vertikální žaluzie / vertical blinds</t>
  </si>
  <si>
    <t>SR = střešní rolety / skylight roller-blinds</t>
  </si>
  <si>
    <t>J = japonské stěny / panel blinds</t>
  </si>
  <si>
    <t>J</t>
  </si>
  <si>
    <t>SHAF 000</t>
  </si>
  <si>
    <t>SHAF 001</t>
  </si>
  <si>
    <t>SHAF 023</t>
  </si>
  <si>
    <t>SHAF 053</t>
  </si>
  <si>
    <t>≥7-8</t>
  </si>
  <si>
    <t>52-62%</t>
  </si>
  <si>
    <t>1-4%</t>
  </si>
  <si>
    <t>33-45%</t>
  </si>
  <si>
    <t>36-42%</t>
  </si>
  <si>
    <t>30-36%</t>
  </si>
  <si>
    <t>27-29%</t>
  </si>
  <si>
    <t>44-70%</t>
  </si>
  <si>
    <t>12-26%</t>
  </si>
  <si>
    <t>CRE 5101</t>
  </si>
  <si>
    <t>CRE 5102</t>
  </si>
  <si>
    <t>CRE 5104</t>
  </si>
  <si>
    <t>CRE 5107</t>
  </si>
  <si>
    <t>CRE 5110</t>
  </si>
  <si>
    <t>CRE 5112</t>
  </si>
  <si>
    <t>MAR 7050</t>
  </si>
  <si>
    <t>MAR 7098</t>
  </si>
  <si>
    <t>MAR 7221</t>
  </si>
  <si>
    <t>127/2400</t>
  </si>
  <si>
    <t>LETF 4898</t>
  </si>
  <si>
    <t>LETF 4899</t>
  </si>
  <si>
    <t>LETF 5108</t>
  </si>
  <si>
    <t>LETF 6117</t>
  </si>
  <si>
    <t>Objednávkový formulář látkové rolety</t>
  </si>
  <si>
    <t>jen pro LUNA, NEMO, viz list LÁTKY a omezení rozměry a hmotností látky</t>
  </si>
  <si>
    <t>jen pro ROLLITE, viz list LÁTKY a omezení rozměry a hmotností látky</t>
  </si>
  <si>
    <t>Abbreviation</t>
  </si>
  <si>
    <t xml:space="preserve">Návin látky </t>
  </si>
  <si>
    <t>STANDARDNÍ PRO VŠECHNY ROLETKY</t>
  </si>
  <si>
    <t>jen pro ROLLITE, LUNA a DOLNÍ profil RR08, který je v této barevné škále</t>
  </si>
  <si>
    <t>jen pro ROLLITE, LUNA a NEMO</t>
  </si>
  <si>
    <t>Výztuha</t>
  </si>
  <si>
    <t>Kazeta</t>
  </si>
  <si>
    <t>HODNOTU volit vždy při požadavku lakování kovových dílů, ty pak budou lakovány v jednotné RAL.Barvu / barvy odstínu uvádět do poznámky.</t>
  </si>
  <si>
    <t>hmotnost m2</t>
  </si>
  <si>
    <t xml:space="preserve">Poznámka k zakázce: </t>
  </si>
  <si>
    <t>10) zvolte způsob vedení z nabízených hodnot nebo nabídky viz list POKYNY2</t>
  </si>
  <si>
    <t>Návin látky A/B/C</t>
  </si>
  <si>
    <t>Luna</t>
  </si>
  <si>
    <t>TYP ŽAL.</t>
  </si>
  <si>
    <t>Šikmina rám</t>
  </si>
  <si>
    <t>Ovládání U</t>
  </si>
  <si>
    <t>Pozice ovl.2</t>
  </si>
  <si>
    <t>Návin</t>
  </si>
  <si>
    <t>Doraz.prof.</t>
  </si>
  <si>
    <t>Mont.prof.</t>
  </si>
  <si>
    <t>Vedení 3</t>
  </si>
  <si>
    <t>RAL lak.kmp.</t>
  </si>
  <si>
    <t>Uchycení V2</t>
  </si>
  <si>
    <t>Počet ks</t>
  </si>
  <si>
    <t>Barva látky (bez Screenových)</t>
  </si>
  <si>
    <t>latky1</t>
  </si>
  <si>
    <t>4) v případě požadavku sladění vzorů u vzorovaných látek uveďte do poznámky text: SLADĚNÍ, v tomto případě musí být zvolen stejný průměr trubky</t>
  </si>
  <si>
    <t>7) zvolte umístění ovládání z čelního pohledu z interiéru</t>
  </si>
  <si>
    <t>9) zvolte barvu látky z nabízených hodnot; odstíny látek se mohou v jednotlivých dodávkách navzájem mírně lišit</t>
  </si>
  <si>
    <t>10) zvolte způsob návinu látky z nabízených hodnot nebo nabídky viz list POKYNY1</t>
  </si>
  <si>
    <t>11) zvolte způsob vedení z nabízených hodnot nebo nabídky viz list POKYNY2</t>
  </si>
  <si>
    <t>12) zvolte kazetu nebo krycí profil z nabízených hodnot nebo nabídky viz list POKYNY2</t>
  </si>
  <si>
    <t>13) zvolte typ dolní lišty z nabízených hodnot nebo nabídky viz list POKYNY2</t>
  </si>
  <si>
    <t>14) zvolte barvu lakovaných komponent z nabízených hodnot nebo nabídky viz list POKYNY2</t>
  </si>
  <si>
    <t>15) zvolte způsob uchycení z nabízených hodnot nebo nabídky viz list POKYNY2</t>
  </si>
  <si>
    <t>Nemo</t>
  </si>
  <si>
    <t>4) v případě požadavku sladění vzorů u vzorovaných látek uveďte do poznámky text: SLADĚNÍ, v tomto případě musí býtzvolen stejný průměr trubky</t>
  </si>
  <si>
    <t>9) zvolte barvu látky z nabízených hodnot nebo nabídky viz list LÁTKY; odstíny látek se mohou v jednotlivých dodávkách navzájem mírně lišit</t>
  </si>
  <si>
    <t>11) zvolte typ dolní lišty z nabízených hodnot nebo nabídky viz list POKYNY2</t>
  </si>
  <si>
    <t>12) zvolte barvu lakovaných komponent z nabízených hodnot nebo nabídky viz list POKYNY2</t>
  </si>
  <si>
    <t>13) zvolte způsob uchycení z nabízených hodnot nebo nabídky viz list POKYNY2</t>
  </si>
  <si>
    <t>Rollite</t>
  </si>
  <si>
    <t>11) zvolte barvu lakovaných komponent z nabízených hodnot nebo nabídky viz list POKYNY2</t>
  </si>
  <si>
    <t>VÝROBEK: LUNA, NEMO, ROLLITE nemá volitelný průměr trubky</t>
  </si>
  <si>
    <t>LUNA, ROLLITE</t>
  </si>
  <si>
    <t>LUNA, NEMO</t>
  </si>
  <si>
    <t>jen pro LUNA*</t>
  </si>
  <si>
    <t>* RENOLIT pro výrobek LUNA pouze v kombinaci profilů: horní PVC RR07/1 + dolní Fe RR08/3</t>
  </si>
  <si>
    <t>Dolní lišta pro provedení Den/Noc vždy pouze v bílé barvě pro všechny typy rolet.</t>
  </si>
  <si>
    <t>Luna, Nemo</t>
  </si>
  <si>
    <t>Sunlite, Verra</t>
  </si>
  <si>
    <t>R-lite</t>
  </si>
  <si>
    <t>Luna, Nemo - Rusko</t>
  </si>
  <si>
    <t>max. výška (mm)</t>
  </si>
  <si>
    <r>
      <t>&lt;- gramáž kg/m</t>
    </r>
    <r>
      <rPr>
        <sz val="10"/>
        <color indexed="10"/>
        <rFont val="Calibri"/>
        <family val="2"/>
        <charset val="238"/>
      </rPr>
      <t>²</t>
    </r>
  </si>
  <si>
    <t>Ověření š/hm.</t>
  </si>
  <si>
    <t>Ověření v</t>
  </si>
  <si>
    <t>jen pro NEMO</t>
  </si>
  <si>
    <t>R , Z, J, SR, SC</t>
  </si>
  <si>
    <t>Srážlivost (%)</t>
  </si>
  <si>
    <t>Vlhké prostředí</t>
  </si>
  <si>
    <t>Pracoviště s PC</t>
  </si>
  <si>
    <t>6 (den/noc)</t>
  </si>
  <si>
    <t>-</t>
  </si>
  <si>
    <t>látka SUNSHINE 420197/5</t>
  </si>
  <si>
    <t>SUNS 197/5</t>
  </si>
  <si>
    <t>48% PES, 52% CV</t>
  </si>
  <si>
    <t>látka SUNSHINE 420209/1</t>
  </si>
  <si>
    <t>SUNS 209/1</t>
  </si>
  <si>
    <t>ONDA 6546</t>
  </si>
  <si>
    <t>≥6</t>
  </si>
  <si>
    <t>60% PES, 40% viscose</t>
  </si>
  <si>
    <t>≥5-7</t>
  </si>
  <si>
    <t>látka DUBLIN 9301</t>
  </si>
  <si>
    <t>DUBL 9301</t>
  </si>
  <si>
    <t>2800</t>
  </si>
  <si>
    <t>látka DUBLIN 9300</t>
  </si>
  <si>
    <t>DUBL 9300</t>
  </si>
  <si>
    <t>TECF 2/2</t>
  </si>
  <si>
    <t>látka TECNO PRINT 420322/1</t>
  </si>
  <si>
    <t>TECF 2/1</t>
  </si>
  <si>
    <t>látka TECNO 40757/6078</t>
  </si>
  <si>
    <t>TECF 7/6078</t>
  </si>
  <si>
    <t>látka TECNO 40757/7043</t>
  </si>
  <si>
    <t>TECF 7/7043</t>
  </si>
  <si>
    <t>látka TECNO 40757/6083</t>
  </si>
  <si>
    <t>TECF 7/6083</t>
  </si>
  <si>
    <t>látka CAREZZA 40630/5873</t>
  </si>
  <si>
    <t>CARE 5873</t>
  </si>
  <si>
    <t>75% PES/25% PA</t>
  </si>
  <si>
    <t>látka CARISMA METALLIC 40616/5615</t>
  </si>
  <si>
    <t>CARIM 5615</t>
  </si>
  <si>
    <t>látka CARISMA METALLIC 40616/5616</t>
  </si>
  <si>
    <t>CARIM 5616</t>
  </si>
  <si>
    <t>látka METALLIC 40768/7296</t>
  </si>
  <si>
    <t>MET 7296</t>
  </si>
  <si>
    <t>látka METALLIC 40768/7260</t>
  </si>
  <si>
    <t>MET 7260</t>
  </si>
  <si>
    <t>látka PURE 8800</t>
  </si>
  <si>
    <t>PURE 8800</t>
  </si>
  <si>
    <t>látka PURE 8740</t>
  </si>
  <si>
    <t>PURE 8740</t>
  </si>
  <si>
    <t>látka PRESTO TB 420317/3</t>
  </si>
  <si>
    <t>PRE 317/3</t>
  </si>
  <si>
    <t>látka PRIMERA BLACKOUT ALU 40584/100</t>
  </si>
  <si>
    <t>PRIMBA 100</t>
  </si>
  <si>
    <t>látka PRIMERA BLACKOUT ALU 40584/5165</t>
  </si>
  <si>
    <t>PRIMBA 5165</t>
  </si>
  <si>
    <t>látka PRIMERA BLACKOUT ALU 40584/5162</t>
  </si>
  <si>
    <t>PRIMBA 5162</t>
  </si>
  <si>
    <t>látka PRIMERA BLACKOUT ALU 40584/5163</t>
  </si>
  <si>
    <t>PRIMBA 5163</t>
  </si>
  <si>
    <t>látka PRIMERA BLACKOUT ALU 40584/7678</t>
  </si>
  <si>
    <t>PRIMBA 7678</t>
  </si>
  <si>
    <t>látka SUNTRACE 0500</t>
  </si>
  <si>
    <t>SUTF 0500</t>
  </si>
  <si>
    <t>látka SUNTRACE 0501</t>
  </si>
  <si>
    <t>SUTF 0501</t>
  </si>
  <si>
    <t>látka SUNTRACE 0511</t>
  </si>
  <si>
    <t>SUTF 0511</t>
  </si>
  <si>
    <t>látka EKO 0100</t>
  </si>
  <si>
    <t>EKOF 0100</t>
  </si>
  <si>
    <t>≥4</t>
  </si>
  <si>
    <t>látka EKO 1000</t>
  </si>
  <si>
    <t>EKOF 1000</t>
  </si>
  <si>
    <t>látka EKO 1300</t>
  </si>
  <si>
    <t>EKOF 1300</t>
  </si>
  <si>
    <t>látka EKO 2100</t>
  </si>
  <si>
    <t>EKOF 2100</t>
  </si>
  <si>
    <t>látka EKO 2200</t>
  </si>
  <si>
    <t>EKOF 2200</t>
  </si>
  <si>
    <t>látka FRANKFURT 7000</t>
  </si>
  <si>
    <t>FRA 7000</t>
  </si>
  <si>
    <t>100% Trevira CS</t>
  </si>
  <si>
    <t>127/2300</t>
  </si>
  <si>
    <t>látka FRANKFURT 7002</t>
  </si>
  <si>
    <t>FRA 7002</t>
  </si>
  <si>
    <t>látka FRANKFURT 7003</t>
  </si>
  <si>
    <t>FRA 7003</t>
  </si>
  <si>
    <t>látka FRANKFURT 7099</t>
  </si>
  <si>
    <t>FRA 7099</t>
  </si>
  <si>
    <t>127/2450</t>
  </si>
  <si>
    <t>látka SUNMATE 0113</t>
  </si>
  <si>
    <t>SUNF 0113</t>
  </si>
  <si>
    <t>≥4-6</t>
  </si>
  <si>
    <t>látka BERLIN 0800</t>
  </si>
  <si>
    <t>látka BERLIN 0828</t>
  </si>
  <si>
    <t>látka BERLIN 0827</t>
  </si>
  <si>
    <t>látka BERLIN 1320</t>
  </si>
  <si>
    <t>látka BERLIN 0950</t>
  </si>
  <si>
    <t>látka BERLIN 0933</t>
  </si>
  <si>
    <t>BER 0933</t>
  </si>
  <si>
    <t>látka BERLIN 0844</t>
  </si>
  <si>
    <t>BER 0844</t>
  </si>
  <si>
    <t>látka BERLIN BLACKOUT 5844</t>
  </si>
  <si>
    <t>BERB 5844</t>
  </si>
  <si>
    <t>látka BERLIN BLACKOUT 7430</t>
  </si>
  <si>
    <t>BERB 7430</t>
  </si>
  <si>
    <t>látka SUNBLOCK 1134</t>
  </si>
  <si>
    <t>SUBF 1134</t>
  </si>
  <si>
    <t>látka VEROGLIM 4012/140</t>
  </si>
  <si>
    <t>VERGF 140</t>
  </si>
  <si>
    <t>látka VEROGLIM 4012/116</t>
  </si>
  <si>
    <t>VERGF 116</t>
  </si>
  <si>
    <t>látka VEROGLIM 4012/118</t>
  </si>
  <si>
    <t>VERGF 118</t>
  </si>
  <si>
    <t>látka VEROGLIM 4012/111</t>
  </si>
  <si>
    <t>VERGF 111</t>
  </si>
  <si>
    <t>látka VEROGLIM 4012/119</t>
  </si>
  <si>
    <t>VERGF 119</t>
  </si>
  <si>
    <t>látka VEROGLIM 4012/141</t>
  </si>
  <si>
    <t>VERGF 141</t>
  </si>
  <si>
    <t>látka VEROSAFE 12.121/40</t>
  </si>
  <si>
    <t>VERF 121/40</t>
  </si>
  <si>
    <t>IGU 20</t>
  </si>
  <si>
    <t>IGU 10</t>
  </si>
  <si>
    <t>IGU 11</t>
  </si>
  <si>
    <t>IGU 30</t>
  </si>
  <si>
    <t>IGU 31</t>
  </si>
  <si>
    <t>IGU 50</t>
  </si>
  <si>
    <t>IGU 40</t>
  </si>
  <si>
    <t>IGU 60</t>
  </si>
  <si>
    <t>SHA 0102</t>
  </si>
  <si>
    <t>SHA 0135</t>
  </si>
  <si>
    <t>SHA 0114</t>
  </si>
  <si>
    <t>SHA 0126</t>
  </si>
  <si>
    <t>SHA 0118</t>
  </si>
  <si>
    <t>SHA 0105</t>
  </si>
  <si>
    <t>SHA 0116</t>
  </si>
  <si>
    <t>1</t>
  </si>
  <si>
    <t>latky2</t>
  </si>
  <si>
    <t>Barva látky (bez Screenových a Den/Noc)</t>
  </si>
  <si>
    <t>Návin látky</t>
  </si>
  <si>
    <t>NEMO</t>
  </si>
  <si>
    <t>CAR 10111</t>
  </si>
  <si>
    <t>CAR 10112</t>
  </si>
  <si>
    <t>látka CARINA 10112</t>
  </si>
  <si>
    <t>CAR 10113</t>
  </si>
  <si>
    <t>látka CARINA 10113</t>
  </si>
  <si>
    <t>CAR 10322</t>
  </si>
  <si>
    <t>látka CARINA 10322</t>
  </si>
  <si>
    <t>CAR 4905</t>
  </si>
  <si>
    <t>látka CARINA 4905</t>
  </si>
  <si>
    <t>CAR 4934</t>
  </si>
  <si>
    <t>látka CARINA 4934</t>
  </si>
  <si>
    <t>CAR 4935</t>
  </si>
  <si>
    <t>látka CARINA 4935</t>
  </si>
  <si>
    <t>CAR 4960</t>
  </si>
  <si>
    <t>látka CARINA 4960</t>
  </si>
  <si>
    <t>CAR 4966</t>
  </si>
  <si>
    <t>látka CARINA 4966</t>
  </si>
  <si>
    <t>CAR 4979</t>
  </si>
  <si>
    <t>látka CARINA 4979</t>
  </si>
  <si>
    <t>CAR 4980</t>
  </si>
  <si>
    <t>látka CARINA 4980</t>
  </si>
  <si>
    <t>CAR 4983</t>
  </si>
  <si>
    <t>látka CARINA 4983</t>
  </si>
  <si>
    <t>CAR 4988</t>
  </si>
  <si>
    <t>látka CARINA 4988</t>
  </si>
  <si>
    <t>CAR 4990</t>
  </si>
  <si>
    <t>látka CARINA 4990</t>
  </si>
  <si>
    <t>CAR 4993</t>
  </si>
  <si>
    <t>látka CARINA 4993</t>
  </si>
  <si>
    <t>CAR 4994</t>
  </si>
  <si>
    <t>látka CARINA 4994</t>
  </si>
  <si>
    <t>CAR 4996</t>
  </si>
  <si>
    <t>látka CARINA 4996</t>
  </si>
  <si>
    <t>CAR 5000</t>
  </si>
  <si>
    <t>látka CARINA 5000</t>
  </si>
  <si>
    <t>CAR 5005</t>
  </si>
  <si>
    <t>látka CARINA 5005</t>
  </si>
  <si>
    <t>CAR 5032</t>
  </si>
  <si>
    <t>látka CARINA 5032</t>
  </si>
  <si>
    <t>CAR 5723</t>
  </si>
  <si>
    <t>látka CARINA 5723</t>
  </si>
  <si>
    <t>CAR 6744</t>
  </si>
  <si>
    <t>látka CARINA 6744</t>
  </si>
  <si>
    <t>CAR 6827</t>
  </si>
  <si>
    <t>látka CARINA 6827</t>
  </si>
  <si>
    <t>CAR 7664</t>
  </si>
  <si>
    <t>látka CARINA 7664</t>
  </si>
  <si>
    <t>CAR 7670</t>
  </si>
  <si>
    <t>látka CARINA 7670</t>
  </si>
  <si>
    <t>CARBC 7895</t>
  </si>
  <si>
    <t>látka CARINA BLACKOUT COLOR 7895</t>
  </si>
  <si>
    <t>CARBC 7897</t>
  </si>
  <si>
    <t>látka CARINA BLACKOUT COLOR 7897</t>
  </si>
  <si>
    <t>CARBC 7899</t>
  </si>
  <si>
    <t>látka CARINA BLACKOUT COLOR 7899</t>
  </si>
  <si>
    <t>CARBC 7901</t>
  </si>
  <si>
    <t>látka CARINA BLACKOUT COLOR 7901</t>
  </si>
  <si>
    <t>CARBC 7903</t>
  </si>
  <si>
    <t>látka CARINA BLACKOUT COLOR 7903</t>
  </si>
  <si>
    <t>CARBC 7909</t>
  </si>
  <si>
    <t>látka CARINA BLACKOUT COLOR 7909</t>
  </si>
  <si>
    <t>CARBC 7915</t>
  </si>
  <si>
    <t>látka CARINA BLACKOUT COLOR 7915</t>
  </si>
  <si>
    <t>CARBC 7917</t>
  </si>
  <si>
    <t>látka CARINA BLACKOUT COLOR 7917</t>
  </si>
  <si>
    <t>CARBC 7921</t>
  </si>
  <si>
    <t>látka CARINA BLACKOUT COLOR 7921</t>
  </si>
  <si>
    <t>CARBC 7923</t>
  </si>
  <si>
    <t>látka CARINA BLACKOUT COLOR 7923</t>
  </si>
  <si>
    <t>CARBC 7927</t>
  </si>
  <si>
    <t>látka CARINA BLACKOUT COLOR 7927</t>
  </si>
  <si>
    <t>CARBC 7933</t>
  </si>
  <si>
    <t>látka CARINA BLACKOUT COLOR 7933</t>
  </si>
  <si>
    <t>CARBC 7937</t>
  </si>
  <si>
    <t>látka CARINA BLACKOUT COLOR 7937</t>
  </si>
  <si>
    <t>CARBC 7939</t>
  </si>
  <si>
    <t>látka CARINA BLACKOUT COLOR 7939</t>
  </si>
  <si>
    <t>CARBC 7941</t>
  </si>
  <si>
    <t>látka CARINA BLACKOUT COLOR 7941</t>
  </si>
  <si>
    <t>CARBC 7943</t>
  </si>
  <si>
    <t>látka CARINA BLACKOUT COLOR 7943</t>
  </si>
  <si>
    <t>MR = látkové rolety / luna, nemo, rollite</t>
  </si>
  <si>
    <t>použití</t>
  </si>
  <si>
    <t>MR</t>
  </si>
  <si>
    <t>SC</t>
  </si>
  <si>
    <t>ZIP</t>
  </si>
  <si>
    <t>GW</t>
  </si>
  <si>
    <t>LITE</t>
  </si>
  <si>
    <r>
      <rPr>
        <sz val="8"/>
        <color indexed="63"/>
        <rFont val="Calibri"/>
        <family val="2"/>
        <charset val="238"/>
      </rPr>
      <t>&lt;</t>
    </r>
    <r>
      <rPr>
        <sz val="8"/>
        <color indexed="63"/>
        <rFont val="Arial"/>
        <family val="2"/>
        <charset val="238"/>
      </rPr>
      <t>0,5%</t>
    </r>
  </si>
  <si>
    <t>0,24 - 0,28</t>
  </si>
  <si>
    <t>17-30%</t>
  </si>
  <si>
    <t>STNZ 0101</t>
  </si>
  <si>
    <t>S1</t>
  </si>
  <si>
    <t>58% PVC, 42% skelné vlákno</t>
  </si>
  <si>
    <t>B1, M1</t>
  </si>
  <si>
    <t>2850 mm</t>
  </si>
  <si>
    <t>0,75 mm</t>
  </si>
  <si>
    <t>7/8</t>
  </si>
  <si>
    <t>STNZ 0202</t>
  </si>
  <si>
    <t>STNZ 0207</t>
  </si>
  <si>
    <t>STNZ 0701</t>
  </si>
  <si>
    <t>STNZ 2020</t>
  </si>
  <si>
    <t>STNZ 3030</t>
  </si>
  <si>
    <t>STNBZ 0101</t>
  </si>
  <si>
    <t>S4</t>
  </si>
  <si>
    <t>72% PVC, 27% skelné vlákno</t>
  </si>
  <si>
    <t>BS, M1</t>
  </si>
  <si>
    <t>2100 mm</t>
  </si>
  <si>
    <t>8/8</t>
  </si>
  <si>
    <t>STNBZ 0102</t>
  </si>
  <si>
    <t>STNBZ 0202</t>
  </si>
  <si>
    <t>STNBZ 0707</t>
  </si>
  <si>
    <t>STNBZ 2020</t>
  </si>
  <si>
    <t>STNBZ 3030</t>
  </si>
  <si>
    <t>SCR-3005-01</t>
  </si>
  <si>
    <t>70% PVC, 30% polyester</t>
  </si>
  <si>
    <t>3000 mm</t>
  </si>
  <si>
    <t>0,55 mm</t>
  </si>
  <si>
    <t>8</t>
  </si>
  <si>
    <t>SCR-3005-02</t>
  </si>
  <si>
    <t>SCR-3005-03</t>
  </si>
  <si>
    <t>S3</t>
  </si>
  <si>
    <t>SCR-3005-05</t>
  </si>
  <si>
    <t>SCR-3005-06</t>
  </si>
  <si>
    <t>SCR-3005-08</t>
  </si>
  <si>
    <t>NT 0319</t>
  </si>
  <si>
    <t>100% skelné vlákno</t>
  </si>
  <si>
    <t>A2, M0-M1</t>
  </si>
  <si>
    <t>2400 mm</t>
  </si>
  <si>
    <t>0,20 mm</t>
  </si>
  <si>
    <t>NT 0348</t>
  </si>
  <si>
    <t>NT 0349</t>
  </si>
  <si>
    <t>NT 0441</t>
  </si>
  <si>
    <t>NT B119</t>
  </si>
  <si>
    <t>STNMZ 0101</t>
  </si>
  <si>
    <t>2800 mm</t>
  </si>
  <si>
    <t>STNMZ 0202</t>
  </si>
  <si>
    <t>STNMZ 0707</t>
  </si>
  <si>
    <t>STNMZ 2020</t>
  </si>
  <si>
    <t>SLTZ 2044</t>
  </si>
  <si>
    <t>PVC, polyester</t>
  </si>
  <si>
    <t>B1, BS, M1</t>
  </si>
  <si>
    <t>2670 mm</t>
  </si>
  <si>
    <t>0,45 mm</t>
  </si>
  <si>
    <t>7-8</t>
  </si>
  <si>
    <t>SLTZ 2047</t>
  </si>
  <si>
    <t>1770 mm</t>
  </si>
  <si>
    <t>SLTZ 2051</t>
  </si>
  <si>
    <t>SLTZ 2135</t>
  </si>
  <si>
    <t>SLTZ 2167</t>
  </si>
  <si>
    <t>SLTZ 2175</t>
  </si>
  <si>
    <t>ROLLITE, LUNA, NEMO</t>
  </si>
  <si>
    <t>CZ</t>
  </si>
  <si>
    <t>EN</t>
  </si>
  <si>
    <t>DE</t>
  </si>
  <si>
    <t>FR</t>
  </si>
  <si>
    <t>Order Form - Roller blinds</t>
  </si>
  <si>
    <t>Bestellungsformular Stoffrollos</t>
  </si>
  <si>
    <t>Bon de commande: rouleaux intérieurs en tissu</t>
  </si>
  <si>
    <t>Order</t>
  </si>
  <si>
    <t>Bestellung</t>
  </si>
  <si>
    <t>Commande</t>
  </si>
  <si>
    <t>Order No.:</t>
  </si>
  <si>
    <t>Auftragsnummer:</t>
  </si>
  <si>
    <t>Numero de commande</t>
  </si>
  <si>
    <t>Date of order:</t>
  </si>
  <si>
    <t>Bestellt am:</t>
  </si>
  <si>
    <t>Commandé le</t>
  </si>
  <si>
    <t>Tel.:</t>
  </si>
  <si>
    <t>Téléphone</t>
  </si>
  <si>
    <t>Date of delivery:</t>
  </si>
  <si>
    <t>Liefertermin:</t>
  </si>
  <si>
    <t>Date de livraison</t>
  </si>
  <si>
    <t>Customer</t>
  </si>
  <si>
    <t>Auftraggeber</t>
  </si>
  <si>
    <t>Client</t>
  </si>
  <si>
    <t>Company ID:</t>
  </si>
  <si>
    <t>Id.-Nr.:</t>
  </si>
  <si>
    <t xml:space="preserve"> </t>
  </si>
  <si>
    <t>VAT ID:</t>
  </si>
  <si>
    <t>St.-Id.-Nr.:</t>
  </si>
  <si>
    <t>VAT</t>
  </si>
  <si>
    <t>Invoice address:</t>
  </si>
  <si>
    <t>Rechnungsadresse:</t>
  </si>
  <si>
    <t>Adresse de facturation</t>
  </si>
  <si>
    <t>Delivery address:</t>
  </si>
  <si>
    <t>Lieferungsadresse:</t>
  </si>
  <si>
    <t>Adresse de livraison</t>
  </si>
  <si>
    <t>Position</t>
  </si>
  <si>
    <t>Repere</t>
  </si>
  <si>
    <t>Pieces</t>
  </si>
  <si>
    <t>Anzahl St</t>
  </si>
  <si>
    <t>Pcs</t>
  </si>
  <si>
    <t>Product Type</t>
  </si>
  <si>
    <t>Produktart</t>
  </si>
  <si>
    <t>Type de produit</t>
  </si>
  <si>
    <t>Dimension of tube</t>
  </si>
  <si>
    <t xml:space="preserve">Abmessung der Aufwicklungsrohre </t>
  </si>
  <si>
    <t>Diametre de tube</t>
  </si>
  <si>
    <t>Width(mm)</t>
  </si>
  <si>
    <t>Breite (mm)</t>
  </si>
  <si>
    <t>Largeur en mm</t>
  </si>
  <si>
    <t>Height (mm)</t>
  </si>
  <si>
    <t>Höhe (mm)</t>
  </si>
  <si>
    <t>hauteur en mm</t>
  </si>
  <si>
    <t>Operation Placing L/P</t>
  </si>
  <si>
    <t>Betätigung L/R</t>
  </si>
  <si>
    <t>Commande L/P</t>
  </si>
  <si>
    <t>Operation length(mm)</t>
  </si>
  <si>
    <t>Betätigungs-länge (mm)</t>
  </si>
  <si>
    <t>longeur de manoeuvre en mm</t>
  </si>
  <si>
    <t>Fabric colour</t>
  </si>
  <si>
    <t>Stofffarbe</t>
  </si>
  <si>
    <t>Couleur de tissu</t>
  </si>
  <si>
    <t>Fabric coiling</t>
  </si>
  <si>
    <t>Stoffaufwicklung</t>
  </si>
  <si>
    <t>Enroulement de tissu</t>
  </si>
  <si>
    <t>Guiding type</t>
  </si>
  <si>
    <t>Führung</t>
  </si>
  <si>
    <t>Guidage</t>
  </si>
  <si>
    <t>Top profile</t>
  </si>
  <si>
    <t>Kasten oder  Abdeckprofil</t>
  </si>
  <si>
    <t>casette ou profil de couverture</t>
  </si>
  <si>
    <t>Bottom profile</t>
  </si>
  <si>
    <t>Unterleiste</t>
  </si>
  <si>
    <t>barre finale</t>
  </si>
  <si>
    <t>Colour of components</t>
  </si>
  <si>
    <t>Farbe der lackierten Komponenten</t>
  </si>
  <si>
    <t>couleur de composants laqués</t>
  </si>
  <si>
    <t>Attaching</t>
  </si>
  <si>
    <t>Befestigung</t>
  </si>
  <si>
    <t>Fixation</t>
  </si>
  <si>
    <t>Verification w/hm.</t>
  </si>
  <si>
    <t>Überprüfung B/Hm.</t>
  </si>
  <si>
    <t>vérification de largeur</t>
  </si>
  <si>
    <t>Verification h</t>
  </si>
  <si>
    <t>Überprüfung in</t>
  </si>
  <si>
    <t>vérification de hauteur</t>
  </si>
  <si>
    <t>Note</t>
  </si>
  <si>
    <t>Bemerkung</t>
  </si>
  <si>
    <t>Notes</t>
  </si>
  <si>
    <t xml:space="preserve">Note: </t>
  </si>
  <si>
    <t>Bemerkung zum Auftrag:</t>
  </si>
  <si>
    <t>Notes:</t>
  </si>
  <si>
    <t>Vysvětlivky:</t>
  </si>
  <si>
    <t>Explanatory Note:</t>
  </si>
  <si>
    <t>Anmerkungen:</t>
  </si>
  <si>
    <t>Notes expliquatives:</t>
  </si>
  <si>
    <t>4) Please, note ALIGN in the note column if you request alignment of the fabric; the correct diameter of the tube needs to be selected</t>
  </si>
  <si>
    <t>4) im Falle Musterabtönung dessinierten Stoffe geben Sie in Bemerkung den Text: ABTÖNUNG an, in diesem Falle muss der gleiche Durchschnitt der Rohre ausgewählt werden</t>
  </si>
  <si>
    <t>4) si nécessaire l´harmonisation de motifs pour des tissus avec les motifs, nécessaire a noter: HARMONISATION, le meme diametre de tube doit etre choisi</t>
  </si>
  <si>
    <t>7) Please, choose the placing of the control (facing the roller blind from the interior)</t>
  </si>
  <si>
    <t xml:space="preserve">7) wählen Sie die Platzierung der Betätigung von der Frontansicht vom Interieur </t>
  </si>
  <si>
    <t>7) choisissez la coté de manoeuvre de la vue frontale de l´intérieur</t>
  </si>
  <si>
    <t>9) Please, choose from the offered fabrics. The colour may slightly vary between batches</t>
  </si>
  <si>
    <t>9) wählen Sie Stofffarbe von Angebot; die Farbtonen können sich in einzelnen Lieferungen voneinander ein wenig unterscheiden</t>
  </si>
  <si>
    <t>9) choisissez la couleur de tissu dans les options préparés; la teinte de couleurs peut se différer en peu dans les livraisons individuelles</t>
  </si>
  <si>
    <t>10) Please choose the fabric coiling from the available parameters - see appendix Instruction1</t>
  </si>
  <si>
    <t>10) wählen Sie die Art der Stoffaufwicklung von angebotenen Positionen oder Angebot - siehe den Blatt ANWEISUNGEN1</t>
  </si>
  <si>
    <t>10) choisissez l´enroulement de tissu, plus d´informations  instructions PAGE 1</t>
  </si>
  <si>
    <t>11) Please, choose the guiding type from the available parameters - see apendix Instruction2</t>
  </si>
  <si>
    <t>11) wählen Sie die Art der Führung von angebotenen Positionen oder Angebot - siehe den Blatt ANWEISUNGEN2</t>
  </si>
  <si>
    <t>11) choisissez le type de guidage dans les options préparés, plus d´informations instructions PAGE 2</t>
  </si>
  <si>
    <t>12) Please, choose the top profile from the available parameters - see appendix Instruction2</t>
  </si>
  <si>
    <t>12) wählen Sie den Kasten oder Abdeckblende von angebotenen Positionen oder Angebot - siehe den Blatt ANWEISUNGEN2</t>
  </si>
  <si>
    <t>12) choisissez la casette ou le profil de couverture des options preparés, plus d´informations PAGE 2</t>
  </si>
  <si>
    <t>13)  Please, choose the bottom profile from the available parameters - see appendix Instruction2</t>
  </si>
  <si>
    <t>13) wählen Sie den Typ der Unterschiene von angebotenen Positionen oder Angebot - siehe den Blatt ANWEISUNGEN2</t>
  </si>
  <si>
    <t>13) choisissez le type de la barre finale des options préparés, plus d´informations PAGE2</t>
  </si>
  <si>
    <t>14) Please choose the coating colour of the components - see appendix Instruction2</t>
  </si>
  <si>
    <t>14) wählen Sie Farbe von lackierten Komponenten von angebotenen Positionen oder Angebot - siehe den Blatt ANWEISUNGEN2</t>
  </si>
  <si>
    <t>14) choisissez la couleur de composants laqués des options préparés, plus d´informations PAGE 2</t>
  </si>
  <si>
    <t>15) Please choose the attaching system from the available parameters - see appendix Instruction2</t>
  </si>
  <si>
    <t>15) wählen Sie die Befestigungsart von angebotenen Positionen oder Angebot - siehe den Blatt ANWEISUNGEN2</t>
  </si>
  <si>
    <t>15) choisissez le type de fixation des options préparés, plus d´informations PAGE 2</t>
  </si>
  <si>
    <t>Validity from</t>
  </si>
  <si>
    <t>Gültigkeit ab:</t>
  </si>
  <si>
    <t>Valable de:</t>
  </si>
  <si>
    <t>The general business conditions of Isotra a.s. in their most recently updated form are applicable to all business relationships unless stated otherwise.</t>
  </si>
  <si>
    <t xml:space="preserve">Für sämtliche Geschäftsbeziehungen gelten die Allgemeinen Geschäftsbedingungen der Firma ISOTRA a.s. in gültiger Fassung, falls nicht anders festgelegt worden ist. </t>
  </si>
  <si>
    <t xml:space="preserve">Tout échange commercial est d´apres le décret des conditions générales de vente de l´entreprise ISOTRA a.s. tel que modifié, sauf autres mentions. </t>
  </si>
  <si>
    <t>11)  Please, choose the bottom profile from the available parameters - see appendix Instruction2</t>
  </si>
  <si>
    <t>12) Please choose the coating colour of the components - see appendix Instruction2</t>
  </si>
  <si>
    <t>13) Please choose the attaching system from the available parameters - see appendix Instruction2</t>
  </si>
  <si>
    <t>11) wählen Sie den Typ der Unterschiene von angebotenen Positionen oder Angebot - siehe den Blatt ANWEISUNGEN2</t>
  </si>
  <si>
    <t>12) wählen Sie Farbe von lackierten Komponenten von angebotenen Positionen oder Angebot - siehe den Blatt ANWEISUNGEN2</t>
  </si>
  <si>
    <t>13) wählen Sie die Befestigungsart von angebotenen Positionen oder Angebot - siehe den Blatt ANWEISUNGEN2</t>
  </si>
  <si>
    <t>11) choisissez le type de la barre finale des options préparés, plus d´informations PAGE2</t>
  </si>
  <si>
    <t>12) choisissez la couleur de composants laqués des options préparés, plus d´informations PAGE 2</t>
  </si>
  <si>
    <t>13) choisissez le type de fixation des options préparés, plus d´informations PAGE 2</t>
  </si>
  <si>
    <t>Betätigungslänge (mm)</t>
  </si>
  <si>
    <t>Commande L/ P</t>
  </si>
  <si>
    <t>Longeur de manoeuvre en mm</t>
  </si>
  <si>
    <t>couleur de tissu</t>
  </si>
  <si>
    <t>guidage</t>
  </si>
  <si>
    <t>Vérification de largeur</t>
  </si>
  <si>
    <t>Vérification de hauteur</t>
  </si>
  <si>
    <t>9)  Please, choose from the offered fabrics. The colour may slightly vary between batches</t>
  </si>
  <si>
    <t>10) Please, choose the guiding type from the available parameters - see appendix2</t>
  </si>
  <si>
    <t>11) Pleas, choose the coating colour of the components - see appendix Instruction2</t>
  </si>
  <si>
    <t>9) wählen Sie Stofffarbe von angebotenen Positionen oder Angebot - siehe den Blatt STOFFE; die Farbtonen können sich in einzelnen Lieferungen voneinander ein wenig unterscheiden</t>
  </si>
  <si>
    <t>10) wählen Sie Art der Führung von angebotenen Positionen oder Angebot - siehe den Blatt ANWEISUNGEN2</t>
  </si>
  <si>
    <t>11) wählen Sie Farbe von lackierten Komponenten von angebotenen Positionen oder Angebot - siehe den Blatt ANWEISUNGEN2</t>
  </si>
  <si>
    <t>name</t>
  </si>
  <si>
    <t>Roller blind LUNA</t>
  </si>
  <si>
    <t>Roller blind NEMO</t>
  </si>
  <si>
    <t>Roller blind ROLLITE</t>
  </si>
  <si>
    <t>Tube dimension</t>
  </si>
  <si>
    <t>tube 15 (RESTRICTION)</t>
  </si>
  <si>
    <t>tube 16 (RESTRICTION)</t>
  </si>
  <si>
    <t>note</t>
  </si>
  <si>
    <t xml:space="preserve">only for LUNA, NEMO, see list FABRICS and limitations of dimensions and weights of fabrics </t>
  </si>
  <si>
    <t xml:space="preserve">only for ROLLITE, see list FABRICS and limitations of dimensions and weights of fabrics </t>
  </si>
  <si>
    <t>PRODUCTS: LUNA, NEMO, ROLLITE have fixed diameter of the tubes</t>
  </si>
  <si>
    <t>Operation type</t>
  </si>
  <si>
    <t>CHAIN PVC</t>
  </si>
  <si>
    <t>SUNLITE, ROLLITE, LUNA, NEMO</t>
  </si>
  <si>
    <t xml:space="preserve">Fabric coiling </t>
  </si>
  <si>
    <t>Coiling outwards "A" (standard)</t>
  </si>
  <si>
    <t>Coiling inwards "B"</t>
  </si>
  <si>
    <t>Coiling DAY/NIGHT "C"</t>
  </si>
  <si>
    <t>Abkürzung</t>
  </si>
  <si>
    <t>Bezeichnung</t>
  </si>
  <si>
    <t>Stoffrollo LUNA</t>
  </si>
  <si>
    <t>Stoffrollo NEMO</t>
  </si>
  <si>
    <t>Stoffrollo ROLLITE</t>
  </si>
  <si>
    <t>Rohre 15 (BEGRENZUNG)</t>
  </si>
  <si>
    <t>Rohre 16 (BEGRENZUNG)</t>
  </si>
  <si>
    <t>nur für LUNA, NEMO,  siehe den Blatt STOFFE und Begrenzung der Abmessung und Gewicht des Stoffes</t>
  </si>
  <si>
    <t>PRODUKT: LUNA, NEMO, ROLLITE hat keinen wählbaren Rohrendurchschnitt</t>
  </si>
  <si>
    <t>Betätigungsart</t>
  </si>
  <si>
    <t>KETTE PVC</t>
  </si>
  <si>
    <t>Aufwicklung zum Fenster "A" (Standard)</t>
  </si>
  <si>
    <t>Aufwicklung vom Fenster "B"</t>
  </si>
  <si>
    <t>Aufwicklung TAG/NACHT "C"</t>
  </si>
  <si>
    <t>Abbréviation</t>
  </si>
  <si>
    <t>nom</t>
  </si>
  <si>
    <t>Rouleau LUNA</t>
  </si>
  <si>
    <t>Rouleau NEMO</t>
  </si>
  <si>
    <t>Rouleau ROLLITE</t>
  </si>
  <si>
    <t>Nom</t>
  </si>
  <si>
    <t>tube 15 (LIMITATION)</t>
  </si>
  <si>
    <t>tube 16 (LIMITATION)</t>
  </si>
  <si>
    <t>notes</t>
  </si>
  <si>
    <t>seulement pour  LUNA, NEMO, voir page TISSU et limitation de dimensions et poids de tissus</t>
  </si>
  <si>
    <t>seulement pour ROLLITE, voir page TISSU et limitation de dimensions et poids de tissus</t>
  </si>
  <si>
    <t>PRODUIT: LUNA, NEMO, ROLLITE n´a pas le diamtre de tube possible a choisir</t>
  </si>
  <si>
    <t>Type de manoeuvre/ commande</t>
  </si>
  <si>
    <t xml:space="preserve">Abbréviation </t>
  </si>
  <si>
    <t>CHAINETTE PVC</t>
  </si>
  <si>
    <t>enroulement vers la fenetre "A" (standard)</t>
  </si>
  <si>
    <t>Enroulement contre la fenetre "B"</t>
  </si>
  <si>
    <t>Enroulement JOUR/ NUIT "C"</t>
  </si>
  <si>
    <t>VÝROBEK: NEMO krycí profil nemá</t>
  </si>
  <si>
    <t>VÝROBEK: NEMO možnost vedení nemá</t>
  </si>
  <si>
    <t>WIRE (screwless)</t>
  </si>
  <si>
    <t>Side guide channel RR14 (ROLLITE)</t>
  </si>
  <si>
    <t>Side guide channel  (ROLLITE)</t>
  </si>
  <si>
    <t>NONE</t>
  </si>
  <si>
    <t>Head rail RR07 Al</t>
  </si>
  <si>
    <t>Head rail  RR07/1 PVC</t>
  </si>
  <si>
    <t>NO</t>
  </si>
  <si>
    <t>PRODUCTS: VERRA a NEMO don´t have top profile</t>
  </si>
  <si>
    <t>Bottom rail RR 08 - small Al</t>
  </si>
  <si>
    <t>Bottom rail RR 08/3 - Fe</t>
  </si>
  <si>
    <t>Bottom rail RR 08/4  DEN / NOC</t>
  </si>
  <si>
    <t>DAY/NIGHT Bottom rail always in white colour</t>
  </si>
  <si>
    <t>Pine 1002</t>
  </si>
  <si>
    <t>Ivory 1015</t>
  </si>
  <si>
    <t>RENOLIT Mahogany 2065</t>
  </si>
  <si>
    <t>RENOLIT Golden oak 2178</t>
  </si>
  <si>
    <t>RENOLIT Hazelnut 2179</t>
  </si>
  <si>
    <t>RENOLIT WINCHESTER XA 4240</t>
  </si>
  <si>
    <t>Chestnut 8004</t>
  </si>
  <si>
    <t>Brown 8014</t>
  </si>
  <si>
    <t>Silver 9006</t>
  </si>
  <si>
    <t>White</t>
  </si>
  <si>
    <t>OTHER RAL (consultation with OZ - term)</t>
  </si>
  <si>
    <t>only for ROLLITE, LUNA and BOTTOM rail RR08, which is in this colour range</t>
  </si>
  <si>
    <t>only for  ROLLITE, LUNA and BOTTOM rail RR08, which is in this colour range</t>
  </si>
  <si>
    <t>only for  LUNA*</t>
  </si>
  <si>
    <t>only for LUNA*</t>
  </si>
  <si>
    <t xml:space="preserve"> Always choose when  coated metal componets required. Components will be coated in united Colour RAL / write the shade in note</t>
  </si>
  <si>
    <t>* RENOLIT for product LUNA only in rail combination: head PVC RR07/1 + bottom Fe RR08/3</t>
  </si>
  <si>
    <t>Attachment</t>
  </si>
  <si>
    <t>on window WITHOUT SCREWING</t>
  </si>
  <si>
    <t>on window WITH SCREWING</t>
  </si>
  <si>
    <t>only for  NEMO</t>
  </si>
  <si>
    <t>only for  ROLLITE, LUNA and NEMO</t>
  </si>
  <si>
    <t>SEIL ohne Schrauben</t>
  </si>
  <si>
    <t>FÜHRUNGSSCHIENE RR14 (ROLLITE)</t>
  </si>
  <si>
    <t>FÜHRUNGSSCHIENE RR14/1 (ROLLITE)</t>
  </si>
  <si>
    <t>ES GIBT NICHT</t>
  </si>
  <si>
    <t>PRODUCTS: NEMO  don´t have guiding type option</t>
  </si>
  <si>
    <t>PRODUKT: NEMO hat keine Führungsmöglichkeit</t>
  </si>
  <si>
    <t>Kasten oder Abdeckprofil</t>
  </si>
  <si>
    <t>NEIN</t>
  </si>
  <si>
    <t>PRODUKT: VERRA a NEMO hat keinen Abdeckprofil</t>
  </si>
  <si>
    <t>Unterleiste RR 08 - kleine Al</t>
  </si>
  <si>
    <t>Unterleiste RR 08/3 - Fe</t>
  </si>
  <si>
    <t>Unterleiste RR 08/4  TAG/NACHT</t>
  </si>
  <si>
    <t>Die Unterleiste in der Ausführung TAG/NACHT steht für alle Rollosarten nur in weißer Farbe zum Auswahl.</t>
  </si>
  <si>
    <t>Pinie 1002</t>
  </si>
  <si>
    <t>Elfenbein 1015</t>
  </si>
  <si>
    <t>RENOLIT Mahagoni 2065</t>
  </si>
  <si>
    <t>RENOLIT goldene Eiche 2178</t>
  </si>
  <si>
    <t>RENOLIT Nussbaum 2179</t>
  </si>
  <si>
    <t>RENOLIT (Eiche hell) WINCHESTER XA 4240</t>
  </si>
  <si>
    <t>Kastanie 8004</t>
  </si>
  <si>
    <t>braun 8014</t>
  </si>
  <si>
    <t>silber 9006</t>
  </si>
  <si>
    <t>WEIß</t>
  </si>
  <si>
    <t>ANDERE RAL FARBE (nach Besprechung mit Ansprechspartner - Termin)</t>
  </si>
  <si>
    <t>nur für ROLLITE, LUNA und Unterleiste RR08, die in diese Farbskala ist</t>
  </si>
  <si>
    <t>nur für LUNA*</t>
  </si>
  <si>
    <t>STANDARD FÜR ALLE STOFFROLLOS</t>
  </si>
  <si>
    <t>DEN WERT wählen nur bei Forderung der Metallteilenlackierung - diese werden dann in einheilicher RAL Farbe, die Abtönung muss in der Bemerkung genannt werden.</t>
  </si>
  <si>
    <t>* RENOLIT für Produkt LUNA nur in der Profilkombination: Ober PVC RR07/1 + Unter Fe RR08/3</t>
  </si>
  <si>
    <t>auf das Fenster OHNE SCHRAUBEN</t>
  </si>
  <si>
    <t>auf das Fenster MIT SCHRAUBEN</t>
  </si>
  <si>
    <t>nur für NEMO</t>
  </si>
  <si>
    <t>nur für ROLLITE, LUNA und NEMO</t>
  </si>
  <si>
    <t>CABLE sans viser</t>
  </si>
  <si>
    <t>COULISSE RR14 (ROLLITE)</t>
  </si>
  <si>
    <t>COULISSE RR14/1 (ROLLITE)</t>
  </si>
  <si>
    <t>SANS</t>
  </si>
  <si>
    <t>PRODUIT: SUNLITE, NEMO n´a pas la possibilité de guidage</t>
  </si>
  <si>
    <t>Casette ou profil de couverture</t>
  </si>
  <si>
    <t>NON</t>
  </si>
  <si>
    <t>PRODUIT: NEMO n´a pas le profil de couverture</t>
  </si>
  <si>
    <t>Barre finale</t>
  </si>
  <si>
    <t>barre finale RR 08 - petite Al</t>
  </si>
  <si>
    <t>Barre finale RR 08/3 - Fe</t>
  </si>
  <si>
    <t>Barre finale RR 08/4  JOUR / NUIT</t>
  </si>
  <si>
    <t>Barre finale pour la possibilité JOUR/ NUITseulement en couleur blanc pour tous les types de stores</t>
  </si>
  <si>
    <t xml:space="preserve">Couleur de composants laqués </t>
  </si>
  <si>
    <t>ivoire 1015</t>
  </si>
  <si>
    <t>RENOLIT chene d´or 2178</t>
  </si>
  <si>
    <t>RENOLIT noix 2179</t>
  </si>
  <si>
    <t>chataigne 8004</t>
  </si>
  <si>
    <t>brun 8014</t>
  </si>
  <si>
    <t>argent 9006</t>
  </si>
  <si>
    <t>BLANC</t>
  </si>
  <si>
    <t>autre couleur RAL  (apres la consultation avec le commercial)</t>
  </si>
  <si>
    <t>seulement pour  ROLLITE, LUNA et barre finale RR08, qui est dans ces couleurs</t>
  </si>
  <si>
    <t>seulement pour ROLLITE, LUNA et barre finale RR08, qui est dans ces couelurs</t>
  </si>
  <si>
    <t>seulement pour LUNA*</t>
  </si>
  <si>
    <t>seulement LUNA*</t>
  </si>
  <si>
    <t>seulement pour ROLLITE, LUNA et barre finale RR08, qui est dans ces couleurs</t>
  </si>
  <si>
    <t>STANDARD pour tous les rouleaux</t>
  </si>
  <si>
    <t>spécifier au momeent comamnde des composants métaliques laqués, ils seront laquées apres dans un couleur RAL.La teinte de couleur noter dans les notes de commande</t>
  </si>
  <si>
    <t>* RENOLIT pour le produit LUNA seulement en combination de profils: suppérieur PVC RR07/1 + barre finale Fe RR08/3</t>
  </si>
  <si>
    <t>sur la fenetre sans viser</t>
  </si>
  <si>
    <t>sur la fenetre avec viser</t>
  </si>
  <si>
    <t>seulement pour NEMO</t>
  </si>
  <si>
    <t>seulement pour ROLLITE, LUNA et NEMO</t>
  </si>
  <si>
    <t>white</t>
  </si>
  <si>
    <t>Emballage</t>
  </si>
  <si>
    <t>Abbréviation 2 d´un produit</t>
  </si>
  <si>
    <t>12) choisissez le type de Emballage</t>
  </si>
  <si>
    <t>14) choisissez le type de Emballage</t>
  </si>
  <si>
    <t>16) choisissez le type de Emballage</t>
  </si>
  <si>
    <t>Bal</t>
  </si>
  <si>
    <t>oo</t>
  </si>
  <si>
    <t>prise individuelle</t>
  </si>
  <si>
    <t>ss</t>
  </si>
  <si>
    <t>transport externe</t>
  </si>
  <si>
    <t>tu</t>
  </si>
  <si>
    <t>transport Isotra</t>
  </si>
  <si>
    <t>ev</t>
  </si>
  <si>
    <t>carton renforcé</t>
  </si>
  <si>
    <t>D/N látka CORFU 1200</t>
  </si>
  <si>
    <t>DRF CORFU 1200</t>
  </si>
  <si>
    <t>2450-2750</t>
  </si>
  <si>
    <t>DRF CYPR 0510</t>
  </si>
  <si>
    <t>DRF CYPR 0530</t>
  </si>
  <si>
    <t>DRF CYPR 0560</t>
  </si>
  <si>
    <t>D/N látka ZAKYNTHOS 0800</t>
  </si>
  <si>
    <t>DRF ZAK 0800</t>
  </si>
  <si>
    <t>D/N látka ZAKYNTHOS 0900</t>
  </si>
  <si>
    <t>DRF ZAK 0900</t>
  </si>
  <si>
    <t>D/N látka ZAKYNTHOS 1100</t>
  </si>
  <si>
    <t>DRF ZAK 1100</t>
  </si>
  <si>
    <t>D/N látka ZAKYNTHOS 1200</t>
  </si>
  <si>
    <t>DRF ZAK 1200</t>
  </si>
  <si>
    <t>D/N látka ZAKYNTHOS 1400</t>
  </si>
  <si>
    <t>DRF ZAK 1400</t>
  </si>
  <si>
    <t>D/N látka ZAKYNTHOS 1500</t>
  </si>
  <si>
    <t>DRF ZAK 1500</t>
  </si>
  <si>
    <t>D/N látka ZAKYNTHOS 1700</t>
  </si>
  <si>
    <t>DRF ZAK 1700</t>
  </si>
  <si>
    <r>
      <rPr>
        <sz val="8"/>
        <color theme="1"/>
        <rFont val="Calibri"/>
        <family val="2"/>
        <charset val="238"/>
      </rPr>
      <t>&lt;</t>
    </r>
    <r>
      <rPr>
        <sz val="6.4"/>
        <color theme="1"/>
        <rFont val="Arial"/>
        <family val="2"/>
        <charset val="238"/>
      </rPr>
      <t>2%</t>
    </r>
  </si>
  <si>
    <t>D/N látka PARGA 0100</t>
  </si>
  <si>
    <t>DRF PAR 0100</t>
  </si>
  <si>
    <t>D/N látka PARGA 0200</t>
  </si>
  <si>
    <t>DRF PAR 0200</t>
  </si>
  <si>
    <t>D/N látka PARGA 0300</t>
  </si>
  <si>
    <t>DRF PAR 0300</t>
  </si>
  <si>
    <t>DRF RHO 0100</t>
  </si>
  <si>
    <t>DRF RHO 0300</t>
  </si>
  <si>
    <t>DRF RHO 0400</t>
  </si>
  <si>
    <t>DRF RHO 0500</t>
  </si>
  <si>
    <t>látka ALO</t>
  </si>
  <si>
    <t>ALO-RL07</t>
  </si>
  <si>
    <t>B1/M1</t>
  </si>
  <si>
    <t>0,64 mm</t>
  </si>
  <si>
    <t>ALO-RL54</t>
  </si>
  <si>
    <t>ALO-RL57</t>
  </si>
  <si>
    <t>látka Skandinavia</t>
  </si>
  <si>
    <t>BLOCK 1</t>
  </si>
  <si>
    <t>2000 mm</t>
  </si>
  <si>
    <t>0,34 mm</t>
  </si>
  <si>
    <t>BLOCK 5</t>
  </si>
  <si>
    <t>BLUM 1</t>
  </si>
  <si>
    <t>BLUM 5</t>
  </si>
  <si>
    <t>látka Botanic</t>
  </si>
  <si>
    <t>0,40 mm</t>
  </si>
  <si>
    <t>BOT1 0120</t>
  </si>
  <si>
    <t>BOT1 3300</t>
  </si>
  <si>
    <t>CARPR 1</t>
  </si>
  <si>
    <t>CARPR 13</t>
  </si>
  <si>
    <t>CARPR 14</t>
  </si>
  <si>
    <t>CARPR 17</t>
  </si>
  <si>
    <t>CARPR 2</t>
  </si>
  <si>
    <t>CARPR 3</t>
  </si>
  <si>
    <t>látka Cloud</t>
  </si>
  <si>
    <t>CLO-RL01</t>
  </si>
  <si>
    <t>2900 mm</t>
  </si>
  <si>
    <t>CLO-RL10</t>
  </si>
  <si>
    <t>CLO-RL11</t>
  </si>
  <si>
    <t>CLO-RL12</t>
  </si>
  <si>
    <t>CLO-RL16</t>
  </si>
  <si>
    <t>látka Como Blackout</t>
  </si>
  <si>
    <t>COMO BO 5200</t>
  </si>
  <si>
    <t>B1 / NFPA 701</t>
  </si>
  <si>
    <t>COMO BO 5500</t>
  </si>
  <si>
    <t>COMO BO 5600</t>
  </si>
  <si>
    <t>COMO BO 5700</t>
  </si>
  <si>
    <t>látka Esvedra</t>
  </si>
  <si>
    <t>ESVE 0100</t>
  </si>
  <si>
    <t>0,39 mm</t>
  </si>
  <si>
    <t>ESVE 0200</t>
  </si>
  <si>
    <t>ESVE 0400</t>
  </si>
  <si>
    <t>ESVE 3200</t>
  </si>
  <si>
    <t>ESVE 3400</t>
  </si>
  <si>
    <t>látka Floral Blackout</t>
  </si>
  <si>
    <t>FLO JBO</t>
  </si>
  <si>
    <t>0,56 mm</t>
  </si>
  <si>
    <t>látka Floral</t>
  </si>
  <si>
    <t>FLO JZA</t>
  </si>
  <si>
    <t>127/2900</t>
  </si>
  <si>
    <t>0,33 mm</t>
  </si>
  <si>
    <t>FLO JZC</t>
  </si>
  <si>
    <t>FLO JZK</t>
  </si>
  <si>
    <t>FLO JZO</t>
  </si>
  <si>
    <t>FLO JZX</t>
  </si>
  <si>
    <t>0,25 mm</t>
  </si>
  <si>
    <t>látka Metallic</t>
  </si>
  <si>
    <t>MET 10542</t>
  </si>
  <si>
    <t>0,38 mm</t>
  </si>
  <si>
    <t>MET 7297</t>
  </si>
  <si>
    <t>MET 7850</t>
  </si>
  <si>
    <t>látka Mexico Blackout</t>
  </si>
  <si>
    <t>0,50 mm</t>
  </si>
  <si>
    <t>MEX BO 5105</t>
  </si>
  <si>
    <t>MEX BO 5106</t>
  </si>
  <si>
    <t>MEX BO 5107</t>
  </si>
  <si>
    <t>látka Kids</t>
  </si>
  <si>
    <t>MON 1</t>
  </si>
  <si>
    <t>MON 1 BO</t>
  </si>
  <si>
    <t>0,36mm</t>
  </si>
  <si>
    <t>MON 2</t>
  </si>
  <si>
    <t>MON 2 BO</t>
  </si>
  <si>
    <t>0,36 mm</t>
  </si>
  <si>
    <t>látka New York Blackout</t>
  </si>
  <si>
    <t>NY BO 5100</t>
  </si>
  <si>
    <t>NY BO 5400</t>
  </si>
  <si>
    <t>NY BO 5600</t>
  </si>
  <si>
    <t>NY BO 5900</t>
  </si>
  <si>
    <t>NY BO 6200</t>
  </si>
  <si>
    <t>NY BO 6300</t>
  </si>
  <si>
    <t>NY BO 6500</t>
  </si>
  <si>
    <t>NY BO 6600</t>
  </si>
  <si>
    <t>NY BO 7100</t>
  </si>
  <si>
    <t>ONDA 10430</t>
  </si>
  <si>
    <t>2350 mm</t>
  </si>
  <si>
    <t>0,60 mm</t>
  </si>
  <si>
    <t>látka Opera</t>
  </si>
  <si>
    <t>OPERA 10191</t>
  </si>
  <si>
    <t>2380 mm</t>
  </si>
  <si>
    <t>OPERA 10194</t>
  </si>
  <si>
    <t>OPERA 10230</t>
  </si>
  <si>
    <t>OPERA 10231</t>
  </si>
  <si>
    <t>OPERA 10274</t>
  </si>
  <si>
    <t>OPERA 10294</t>
  </si>
  <si>
    <t>OPERA 10296</t>
  </si>
  <si>
    <t>látka Luxury</t>
  </si>
  <si>
    <t>SALVA 0100</t>
  </si>
  <si>
    <t>SALVA 0300</t>
  </si>
  <si>
    <t>SALVA 0500</t>
  </si>
  <si>
    <t>SALVA 0700</t>
  </si>
  <si>
    <t>SALVA 0800</t>
  </si>
  <si>
    <t>SALVA 1000</t>
  </si>
  <si>
    <t>SALVA 1300</t>
  </si>
  <si>
    <t>látka Spirit</t>
  </si>
  <si>
    <t>SPIR 1083</t>
  </si>
  <si>
    <t>SPIR 2345</t>
  </si>
  <si>
    <t>SPIR 2346</t>
  </si>
  <si>
    <t>SPIR 2347</t>
  </si>
  <si>
    <t>SPIR 2348</t>
  </si>
  <si>
    <t>SPIR 9161</t>
  </si>
  <si>
    <t>látka Tecno</t>
  </si>
  <si>
    <t>TECF 7/10325</t>
  </si>
  <si>
    <t>TECF 7/10414</t>
  </si>
  <si>
    <t>TECF 7/6079</t>
  </si>
  <si>
    <t>látka Trentino</t>
  </si>
  <si>
    <t>TREN 101</t>
  </si>
  <si>
    <t>0,29 mm</t>
  </si>
  <si>
    <t>TREN 10263</t>
  </si>
  <si>
    <t>TREN 10376</t>
  </si>
  <si>
    <t>TREN 10390</t>
  </si>
  <si>
    <t>TREN 10391</t>
  </si>
  <si>
    <t>látka Twilight</t>
  </si>
  <si>
    <t>TWIL 1081</t>
  </si>
  <si>
    <t>2300 mm</t>
  </si>
  <si>
    <t>0,30 mm</t>
  </si>
  <si>
    <t>TWIL 2342</t>
  </si>
  <si>
    <t>TWIL 5139</t>
  </si>
  <si>
    <t>TWIL 9084</t>
  </si>
  <si>
    <t>látka Veroglim</t>
  </si>
  <si>
    <t>VERGF2 111</t>
  </si>
  <si>
    <t>0,22 mm</t>
  </si>
  <si>
    <t>VERGF2 112</t>
  </si>
  <si>
    <t>VERGF2 116</t>
  </si>
  <si>
    <t>VERGF2 119</t>
  </si>
  <si>
    <t>VERGF2 121</t>
  </si>
  <si>
    <t>látka Waikiki</t>
  </si>
  <si>
    <t>WAI BO 90</t>
  </si>
  <si>
    <t>2500 mm</t>
  </si>
  <si>
    <t>WAI BO 91</t>
  </si>
  <si>
    <t xml:space="preserve">Tout selon les conditions générales d’achat et les réglements de réclamations de la société ISOTRA a. s., accessibles sur: </t>
  </si>
  <si>
    <t>http://www.persienneisotra.fr/regles-de-reclamation</t>
  </si>
  <si>
    <t>http://www.persienneisotra.fr/conditions-generales</t>
  </si>
  <si>
    <t xml:space="preserve">8) choisissez la longeur de chainette. A longeur de manoeuvre - chainette minimale pour les rouleaux jour/ nuit est l´hauteur de store + 230mm. </t>
  </si>
  <si>
    <t>RALRR14</t>
  </si>
  <si>
    <t>když(K18="RR14/1";RALRR14;RALUNA)</t>
  </si>
  <si>
    <t>RALRR</t>
  </si>
  <si>
    <t>když(J18="RR14/1";RALRR;RALRollite)</t>
  </si>
  <si>
    <t>UPP BO 80</t>
  </si>
  <si>
    <t>UPP BO 82</t>
  </si>
  <si>
    <t>látka Uppsala BO</t>
  </si>
  <si>
    <t>Al coulisse RR14</t>
  </si>
  <si>
    <t>CLOSE 001</t>
  </si>
  <si>
    <t>25% fiber-glass</t>
  </si>
  <si>
    <t>D.M.26.06.1984 třída 1 (class 1)</t>
  </si>
  <si>
    <t>127/1830</t>
  </si>
  <si>
    <t>CLOSE 003</t>
  </si>
  <si>
    <t>CLOSE 005</t>
  </si>
  <si>
    <t>látko Close</t>
  </si>
  <si>
    <t>D/N tissu CORFU 0100 bright white</t>
  </si>
  <si>
    <t>D/N tissu CORFU 1200</t>
  </si>
  <si>
    <t>D/N tissu CORFU 0900 coffee bean</t>
  </si>
  <si>
    <t>D/N tissu CYPRUS 0100 blank</t>
  </si>
  <si>
    <t>D/N tissu CYPRUS 0300 peach</t>
  </si>
  <si>
    <t>D/N tissu CYPRUS 0500 mocha</t>
  </si>
  <si>
    <t>D/N tissu CYPRUS 0510</t>
  </si>
  <si>
    <t>D/N tissu CYPRUS 0530</t>
  </si>
  <si>
    <t>D/N tissu CYPRUS 0560</t>
  </si>
  <si>
    <t>D/N tissu CYPRUS 0600 chocalate brown</t>
  </si>
  <si>
    <t>D/N tissu ZAKYNTHOS 0800</t>
  </si>
  <si>
    <t>D/N tissu ZAKYNTHOS 0900</t>
  </si>
  <si>
    <t>D/N tissu ZAKYNTHOS 1100</t>
  </si>
  <si>
    <t>D/N tissu ZAKYNTHOS 1200</t>
  </si>
  <si>
    <t>D/N tissu ZAKYNTHOS 1400</t>
  </si>
  <si>
    <t>D/N tissu ZAKYNTHOS 1500</t>
  </si>
  <si>
    <t>D/N tissu ZAKYNTHOS 1700</t>
  </si>
  <si>
    <t>D/N tissu PARGA 0100</t>
  </si>
  <si>
    <t>D/N tissu PARGA 0200</t>
  </si>
  <si>
    <t>D/N tissu PARGA 0300</t>
  </si>
  <si>
    <t>D/N tissu RHODOS 0100</t>
  </si>
  <si>
    <t>D/N tissu RHODOS 0300</t>
  </si>
  <si>
    <t>D/N tissu RHODOS 0400</t>
  </si>
  <si>
    <t>D/N tissu RHODOS 0500</t>
  </si>
  <si>
    <t>tissu SUNSHINE 420197/5</t>
  </si>
  <si>
    <t>tissu SUNSHINE 420209/1</t>
  </si>
  <si>
    <t>tissu ONDA 40772/6546</t>
  </si>
  <si>
    <t>tissu DUBLIN 9301</t>
  </si>
  <si>
    <t>tissu DUBLIN 9300</t>
  </si>
  <si>
    <t>tissu TECNO PRINT 420322/2</t>
  </si>
  <si>
    <t>tissu TECNO PRINT 420322/1</t>
  </si>
  <si>
    <t>tissu TECNO 40757/6078</t>
  </si>
  <si>
    <t>tissu TECNO 40757/7043</t>
  </si>
  <si>
    <t>tissu TECNO 40757/6083</t>
  </si>
  <si>
    <t>tissu CAREZZA 40630/5873</t>
  </si>
  <si>
    <t>tissu CARISMA METALLIC 40616/5615</t>
  </si>
  <si>
    <t>tissu CARISMA METALLIC 40616/5616</t>
  </si>
  <si>
    <t>tissu METALLIC 40768/7296</t>
  </si>
  <si>
    <t>tissu METALLIC 40768/7260</t>
  </si>
  <si>
    <t>tissu PURE 8800</t>
  </si>
  <si>
    <t>tissu PURE 8740</t>
  </si>
  <si>
    <t>tissu PRESTO TB 420317/3</t>
  </si>
  <si>
    <t>tissu PRIMERA BLACKOUT ALU 40584/100</t>
  </si>
  <si>
    <t>tissu PRIMERA BLACKOUT ALU 40584/5165</t>
  </si>
  <si>
    <t>tissu PRIMERA BLACKOUT ALU 40584/5162</t>
  </si>
  <si>
    <t>tissu PRIMERA BLACKOUT ALU 40584/5163</t>
  </si>
  <si>
    <t>tissu PRIMERA BLACKOUT ALU 40584/7678</t>
  </si>
  <si>
    <t>tissu SUNTRACE 0500</t>
  </si>
  <si>
    <t>tissu SUNTRACE 0501</t>
  </si>
  <si>
    <t>tissu SUNTRACE 0502</t>
  </si>
  <si>
    <t>tissu SUNTRACE 0503</t>
  </si>
  <si>
    <t>tissu SUNTRACE 0511</t>
  </si>
  <si>
    <t>tissu SUNTRACE 0506</t>
  </si>
  <si>
    <t>tissu SUNTRACE 0509</t>
  </si>
  <si>
    <t>tissu EKO 0100</t>
  </si>
  <si>
    <t>tissu EKO 1000</t>
  </si>
  <si>
    <t>tissu EKO 1300</t>
  </si>
  <si>
    <t>tissu EKO 2100</t>
  </si>
  <si>
    <t>tissu EKO 2200</t>
  </si>
  <si>
    <t>tissu FRANKFURT 7000</t>
  </si>
  <si>
    <t>tissu FRANKFURT 7002</t>
  </si>
  <si>
    <t>tissu FRANKFURT 7003</t>
  </si>
  <si>
    <t>tissu FRANKFURT 7099</t>
  </si>
  <si>
    <t>tissu SUNMATE 0114</t>
  </si>
  <si>
    <t>tissu SUNMATE 0100</t>
  </si>
  <si>
    <t>tissu SUNMATE 0101</t>
  </si>
  <si>
    <t>tissu SUNMATE 0102</t>
  </si>
  <si>
    <t>tissu SUNMATE 0117</t>
  </si>
  <si>
    <t>tissu SUNMATE 0113</t>
  </si>
  <si>
    <t>tissu SUNMATE 0116</t>
  </si>
  <si>
    <t>tissu CARINA 4905</t>
  </si>
  <si>
    <t>tissu CARINA 4996</t>
  </si>
  <si>
    <t>tissu CARINA 4960</t>
  </si>
  <si>
    <t>tissu CARINA 5005</t>
  </si>
  <si>
    <t>tissu CARINA 5000</t>
  </si>
  <si>
    <t>tissu CARINA 4934</t>
  </si>
  <si>
    <t>tissu CARINA 4993</t>
  </si>
  <si>
    <t>tissu CARINA 4994</t>
  </si>
  <si>
    <t>tissu CARINA 4983</t>
  </si>
  <si>
    <t>tissu CANIRA 10112</t>
  </si>
  <si>
    <t>tissu CARINA 5723</t>
  </si>
  <si>
    <t>tissu CARINA 4966</t>
  </si>
  <si>
    <t>tissu CARINA 4980</t>
  </si>
  <si>
    <t>tissu CARINA 7664</t>
  </si>
  <si>
    <t>tissu CARINA 6744</t>
  </si>
  <si>
    <t>tissu CARINA 10113</t>
  </si>
  <si>
    <t>tissu CARINA 5032</t>
  </si>
  <si>
    <t>tissu CARINA 6827</t>
  </si>
  <si>
    <t>tissu CARINA 10322</t>
  </si>
  <si>
    <t>tissu CARINA 4979</t>
  </si>
  <si>
    <t>tissu CARINA 7670</t>
  </si>
  <si>
    <t>tissu CARINA 10111</t>
  </si>
  <si>
    <t>tissu CARINA 4988</t>
  </si>
  <si>
    <t>tissu CARINA 4935</t>
  </si>
  <si>
    <t>tissu CARINA 4990</t>
  </si>
  <si>
    <t>tissu CARINA BO COLOR 7943</t>
  </si>
  <si>
    <t>tissu CARINA BO COLOR 7909</t>
  </si>
  <si>
    <t>tissu CARINA BO COLOR 7941</t>
  </si>
  <si>
    <t>tissu CARINA BO COLOR 7923</t>
  </si>
  <si>
    <t>tissu CARINA BO COLOR 7921</t>
  </si>
  <si>
    <t>tissu CARINA BO COLOR 7903</t>
  </si>
  <si>
    <t>tissu CARINA BO COLOR 7917</t>
  </si>
  <si>
    <t>tissu CARINA BO COLOR 7927</t>
  </si>
  <si>
    <t>tissu CARINA BO COLOR 7895</t>
  </si>
  <si>
    <t>tissu CARINA BO COLOR 7901</t>
  </si>
  <si>
    <t>tissu CARINA BO COLOR 7933</t>
  </si>
  <si>
    <t>tissu CARINA BO COLOR 7915</t>
  </si>
  <si>
    <t>tissu CARINA BO COLOR 7937</t>
  </si>
  <si>
    <t>tissu CARINA BO COLOR 7939</t>
  </si>
  <si>
    <t>tissu CARINA BO COLOR 7897</t>
  </si>
  <si>
    <t>tissu CARINA BO COLOR 7899</t>
  </si>
  <si>
    <t>tissu SUNBLOCK 1120</t>
  </si>
  <si>
    <t>tissu SUNBLOCK 1123</t>
  </si>
  <si>
    <t>tissu SUNBLOCK 1125</t>
  </si>
  <si>
    <t>tissu SUNBLOCK 1126</t>
  </si>
  <si>
    <t>tissu SUNBLOCK 1121</t>
  </si>
  <si>
    <t>tissu SUNBLOCK 1134</t>
  </si>
  <si>
    <t>tissu STARFLEX DIMOUT FR 4898</t>
  </si>
  <si>
    <t>tissu STARFLEX DIMOUT FR 6117</t>
  </si>
  <si>
    <t>tissu STARFLEX DIMOUT FR 4899</t>
  </si>
  <si>
    <t>tissu STARFLEX DIMOUT FR 5108</t>
  </si>
  <si>
    <t>tissu VEROGLIM 4012/140</t>
  </si>
  <si>
    <t>tissu VEROGLIM 4012/116</t>
  </si>
  <si>
    <t>tissu VEROGLIM 4012/118</t>
  </si>
  <si>
    <t>tissu VEROGLIM 4012/111</t>
  </si>
  <si>
    <t>tissu VEROGLIM 4012/119</t>
  </si>
  <si>
    <t>tissu VEROGLIM 4012/141</t>
  </si>
  <si>
    <t>tissu VEROSAFE 12.121/2</t>
  </si>
  <si>
    <t>tissu VEROSAFE 12.121/144</t>
  </si>
  <si>
    <t>tissu VEROSAFE 12.121/84</t>
  </si>
  <si>
    <t>tissu VEROSAFE 12.121/14</t>
  </si>
  <si>
    <t>tissu VEROSAFE 12.121/1</t>
  </si>
  <si>
    <t>tissu VEROSAFE 12.121/23</t>
  </si>
  <si>
    <t>tissu VEROSAFE 12.121/24</t>
  </si>
  <si>
    <t>tissu VEROSAFE 12.121/40</t>
  </si>
  <si>
    <t>tissu VEROSAFE 12.121/11</t>
  </si>
  <si>
    <t>tissu MARRAKECH 7098</t>
  </si>
  <si>
    <t>tissu MARRAKECH 7050</t>
  </si>
  <si>
    <t>tissu MARRAKECH 7221</t>
  </si>
  <si>
    <t>tissu IGUAZU LAVANDE</t>
  </si>
  <si>
    <t>tissu IGUAZU WHITE</t>
  </si>
  <si>
    <t>tissu IGUAZU WINTER WHITE</t>
  </si>
  <si>
    <t>tissu IGUAZU SAND</t>
  </si>
  <si>
    <t>tissu IGUAZU IMPALA</t>
  </si>
  <si>
    <t>tissu IGUAZU LIGHT BONE</t>
  </si>
  <si>
    <t>tissu IGUAZU STEM</t>
  </si>
  <si>
    <t>tissu IGUAZU WOOD</t>
  </si>
  <si>
    <t>tissu SHANTUNG 0102</t>
  </si>
  <si>
    <t>tissu SHANTUNG 0135</t>
  </si>
  <si>
    <t>tissu SHANTUNG 0114</t>
  </si>
  <si>
    <t>tissu SHANTUNG 0126</t>
  </si>
  <si>
    <t>tissu SHANTUNG 0118</t>
  </si>
  <si>
    <t>tissu SHANTUNG 0105</t>
  </si>
  <si>
    <t>tissu SHANTUNG 0116</t>
  </si>
  <si>
    <t>tissu SHANTUNG FR 000</t>
  </si>
  <si>
    <t>tissu SHANTUNG FR 001</t>
  </si>
  <si>
    <t>tissu SHANTUNG FR 023</t>
  </si>
  <si>
    <t>tissu SHANTUNG FR 053</t>
  </si>
  <si>
    <t>tissu CREPPE 5101</t>
  </si>
  <si>
    <t>tissu CREPPE 5102</t>
  </si>
  <si>
    <t>tissu CREPPE 5107</t>
  </si>
  <si>
    <t>tissu CREPPE 5104</t>
  </si>
  <si>
    <t>tissu CREPPE 5110</t>
  </si>
  <si>
    <t>tissu CREPPE 5112</t>
  </si>
  <si>
    <t>tissu STARLET  DIMOUT FR 4898</t>
  </si>
  <si>
    <t>tissu STARLET  DIMOUT FR 6117</t>
  </si>
  <si>
    <t>tissu STARLET  DIMOUT FR 4899</t>
  </si>
  <si>
    <t>tissu STARLET  DIMOUT FR 5108</t>
  </si>
  <si>
    <t>tissu SCREEN EX. ZIP Satiné 5500 0101</t>
  </si>
  <si>
    <t>tissu SCREEN EX. ZIP Satiné 5500 0202</t>
  </si>
  <si>
    <t>tissu SCREEN EX. ZIP Satiné 5500 0207</t>
  </si>
  <si>
    <t>tissu SCREEN EX. ZIP Satiné 5500 0701</t>
  </si>
  <si>
    <t>tissu SCREEN EX. ZIP Satiné 5500 2020</t>
  </si>
  <si>
    <t>tissu SCREEN EX. ZIP Satiné 5500 3030</t>
  </si>
  <si>
    <t>tissu SCREEN EX. BLACK OUT ZIP Satiné 21154 0101</t>
  </si>
  <si>
    <t>tissu SCREEN EX. BLACK OUT ZIP Satiné 21154 0102</t>
  </si>
  <si>
    <t>tissu SCREEN EX. BLACK OUT ZIP Satiné 21154 0202</t>
  </si>
  <si>
    <t>tissu SCREEN EX. BLACK OUT ZIP Satiné 21154 0707</t>
  </si>
  <si>
    <t>tissu SCREEN EX. BLACK OUT ZIP Satiné 21154 2020</t>
  </si>
  <si>
    <t>tissu SCREEN EX. BLACK OUT ZIP Satiné 21154 3030</t>
  </si>
  <si>
    <t>tissu SCREEN IN. SCR-3005-01</t>
  </si>
  <si>
    <t>tissu SCREEN IN. SCR-3005-02</t>
  </si>
  <si>
    <t>tissu SCREEN IN. SCR-3005-03</t>
  </si>
  <si>
    <t>tissu SCREEN IN. SCR-3005-05</t>
  </si>
  <si>
    <t>tissu SCREEN IN. SCR-3005-06</t>
  </si>
  <si>
    <t>tissu SCREEN IN. SCR-3005-08</t>
  </si>
  <si>
    <t>tissu SCREEN IN. Nature SN3 0319</t>
  </si>
  <si>
    <t>tissu SCREEN IN. Nature SN3 0348</t>
  </si>
  <si>
    <t>tissu SCREEN IN. Nature SN3 0349</t>
  </si>
  <si>
    <t>tissu SCREEN IN. Nature SN3 0441</t>
  </si>
  <si>
    <t>tissu SCREEN IN. Nature SN3 B119</t>
  </si>
  <si>
    <t>tissu SCREEN EX. ZIP Satiné Metal 0101</t>
  </si>
  <si>
    <t>tissu SCREEN EX. ZIP Satiné Metal 0202</t>
  </si>
  <si>
    <t>tissu SCREEN EX. ZIP Satiné Metal 0707</t>
  </si>
  <si>
    <t>tissu SCREEN EX. ZIP Satiné Metal 2020</t>
  </si>
  <si>
    <t>tissu SCREEN EX. ZIP Soltis 92 2044</t>
  </si>
  <si>
    <t>tissu SCREEN EX. ZIP Soltis 92 2047</t>
  </si>
  <si>
    <t>tissu SCREEN EX. ZIP Soltis 92 2051</t>
  </si>
  <si>
    <t>tissu SCREEN EX. ZIP Soltis 92 2135</t>
  </si>
  <si>
    <t>tissu SCREEN EX. ZIP Soltis 92 2167</t>
  </si>
  <si>
    <t>tissu SCREEN EX. ZIP Soltis 92 2175</t>
  </si>
  <si>
    <t>tissu ALO</t>
  </si>
  <si>
    <t>tissu Skandinavia</t>
  </si>
  <si>
    <t>tissu Botanic</t>
  </si>
  <si>
    <t>tissu Carina Print</t>
  </si>
  <si>
    <t>tissu Close</t>
  </si>
  <si>
    <t>tissu Cloud</t>
  </si>
  <si>
    <t>tissu Como Blackout</t>
  </si>
  <si>
    <t>tissu Esvedra</t>
  </si>
  <si>
    <t>tissu Floral Blackout</t>
  </si>
  <si>
    <t>tissu Floral</t>
  </si>
  <si>
    <t>tissu Metallic</t>
  </si>
  <si>
    <t>tissu Mexico Blackout</t>
  </si>
  <si>
    <t>tissu Kids</t>
  </si>
  <si>
    <t>tissu New York Blackout</t>
  </si>
  <si>
    <t>tissu Onda</t>
  </si>
  <si>
    <t>tissu Opera</t>
  </si>
  <si>
    <t>tissu Luxury</t>
  </si>
  <si>
    <t>tissu Spirit</t>
  </si>
  <si>
    <t>tissu Tecno</t>
  </si>
  <si>
    <t>tissu Trentino</t>
  </si>
  <si>
    <t>tissu Twilight</t>
  </si>
  <si>
    <t>tissu Uppsla BO</t>
  </si>
  <si>
    <t>tissu Veroglim</t>
  </si>
  <si>
    <t>tissu Waikiki</t>
  </si>
  <si>
    <t>03.06.2025.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</si>
</sst>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[Red]\(#,##0\)"/>
    <numFmt numFmtId="165" formatCode="0.0%"/>
    <numFmt numFmtId="166" formatCode="0.000"/>
    <numFmt numFmtId="167" formatCode="0.0000"/>
  </numFmts>
  <fonts count="53">
    <font>
      <sz val="10"/>
      <name val="MS Sans Serif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sz val="8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u/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b/>
      <sz val="8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0"/>
      <color indexed="10"/>
      <name val="Calibri"/>
      <family val="2"/>
      <charset val="238"/>
    </font>
    <font>
      <sz val="8"/>
      <color indexed="10"/>
      <name val="Arial"/>
      <family val="2"/>
      <charset val="238"/>
    </font>
    <font>
      <sz val="6"/>
      <name val="Arial"/>
      <family val="2"/>
      <charset val="238"/>
    </font>
    <font>
      <sz val="8"/>
      <color indexed="62"/>
      <name val="Arial"/>
      <family val="2"/>
      <charset val="238"/>
    </font>
    <font>
      <sz val="8"/>
      <color indexed="57"/>
      <name val="Arial"/>
      <family val="2"/>
      <charset val="238"/>
    </font>
    <font>
      <sz val="8"/>
      <color indexed="63"/>
      <name val="Calibri"/>
      <family val="2"/>
      <charset val="238"/>
    </font>
    <font>
      <sz val="8"/>
      <color indexed="63"/>
      <name val="Arial"/>
      <family val="2"/>
      <charset val="238"/>
    </font>
    <font>
      <b/>
      <sz val="10"/>
      <name val="MS Sans Serif"/>
      <family val="2"/>
      <charset val="238"/>
    </font>
    <font>
      <sz val="10"/>
      <name val="Arisl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indexed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33339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6.4"/>
      <color theme="1"/>
      <name val="Arial"/>
      <family val="2"/>
      <charset val="238"/>
    </font>
    <font>
      <sz val="10"/>
      <color theme="1"/>
      <name val="Calibir)"/>
      <charset val="238"/>
    </font>
    <font>
      <sz val="10"/>
      <color indexed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3" fillId="0" borderId="0">
      <protection locked="0"/>
    </xf>
    <xf numFmtId="0" fontId="3" fillId="0" borderId="0"/>
    <xf numFmtId="0" fontId="1" fillId="0" borderId="0"/>
    <xf numFmtId="0" fontId="25" fillId="0" borderId="0"/>
    <xf numFmtId="0" fontId="35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589">
    <xf numFmtId="0" fontId="0" fillId="0" borderId="0" xfId="0"/>
    <xf numFmtId="0" fontId="4" fillId="2" borderId="0" xfId="0" applyFont="1" applyFill="1"/>
    <xf numFmtId="0" fontId="2" fillId="2" borderId="0" xfId="14" applyFont="1" applyFill="1" applyAlignment="1" applyProtection="1">
      <alignment vertical="center"/>
      <protection locked="0"/>
    </xf>
    <xf numFmtId="0" fontId="3" fillId="2" borderId="0" xfId="13" applyFont="1" applyFill="1" applyAlignment="1" applyProtection="1">
      <alignment vertical="center"/>
      <protection locked="0"/>
    </xf>
    <xf numFmtId="0" fontId="5" fillId="2" borderId="1" xfId="13" applyFont="1" applyFill="1" applyBorder="1" applyAlignment="1" applyProtection="1">
      <alignment vertical="center"/>
      <protection locked="0"/>
    </xf>
    <xf numFmtId="0" fontId="4" fillId="2" borderId="1" xfId="13" applyFont="1" applyFill="1" applyBorder="1" applyAlignment="1" applyProtection="1">
      <alignment vertical="center"/>
      <protection locked="0"/>
    </xf>
    <xf numFmtId="0" fontId="3" fillId="2" borderId="0" xfId="13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15" applyFont="1" applyAlignment="1">
      <alignment horizontal="left" vertical="center"/>
    </xf>
    <xf numFmtId="0" fontId="7" fillId="0" borderId="0" xfId="15" applyFont="1" applyAlignment="1">
      <alignment horizontal="center" vertical="center"/>
    </xf>
    <xf numFmtId="0" fontId="4" fillId="0" borderId="0" xfId="15" applyFont="1" applyAlignment="1">
      <alignment horizontal="center" vertical="center"/>
    </xf>
    <xf numFmtId="0" fontId="4" fillId="0" borderId="0" xfId="15" applyFont="1" applyAlignment="1">
      <alignment vertical="center"/>
    </xf>
    <xf numFmtId="0" fontId="4" fillId="2" borderId="2" xfId="15" applyFont="1" applyFill="1" applyBorder="1" applyAlignment="1">
      <alignment horizontal="left" vertical="center"/>
    </xf>
    <xf numFmtId="0" fontId="4" fillId="2" borderId="3" xfId="15" applyFont="1" applyFill="1" applyBorder="1" applyAlignment="1">
      <alignment horizontal="center" vertical="center"/>
    </xf>
    <xf numFmtId="0" fontId="4" fillId="2" borderId="0" xfId="15" applyFont="1" applyFill="1" applyAlignment="1">
      <alignment vertical="center"/>
    </xf>
    <xf numFmtId="0" fontId="4" fillId="2" borderId="5" xfId="15" applyFont="1" applyFill="1" applyBorder="1" applyAlignment="1">
      <alignment horizontal="center" vertical="center"/>
    </xf>
    <xf numFmtId="0" fontId="4" fillId="2" borderId="6" xfId="15" applyFont="1" applyFill="1" applyBorder="1" applyAlignment="1">
      <alignment horizontal="left" vertical="center"/>
    </xf>
    <xf numFmtId="0" fontId="4" fillId="2" borderId="7" xfId="15" applyFont="1" applyFill="1" applyBorder="1" applyAlignment="1">
      <alignment horizontal="center" vertical="center"/>
    </xf>
    <xf numFmtId="49" fontId="4" fillId="2" borderId="5" xfId="15" applyNumberFormat="1" applyFont="1" applyFill="1" applyBorder="1" applyAlignment="1">
      <alignment horizontal="center" vertical="center"/>
    </xf>
    <xf numFmtId="0" fontId="4" fillId="2" borderId="0" xfId="15" applyFont="1" applyFill="1" applyAlignment="1">
      <alignment horizontal="left" vertical="center"/>
    </xf>
    <xf numFmtId="2" fontId="4" fillId="2" borderId="7" xfId="15" applyNumberFormat="1" applyFont="1" applyFill="1" applyBorder="1" applyAlignment="1">
      <alignment horizontal="center" vertical="center"/>
    </xf>
    <xf numFmtId="49" fontId="4" fillId="2" borderId="7" xfId="15" applyNumberFormat="1" applyFont="1" applyFill="1" applyBorder="1" applyAlignment="1">
      <alignment horizontal="center" vertical="center"/>
    </xf>
    <xf numFmtId="49" fontId="4" fillId="2" borderId="3" xfId="15" applyNumberFormat="1" applyFont="1" applyFill="1" applyBorder="1" applyAlignment="1">
      <alignment horizontal="center" vertical="center"/>
    </xf>
    <xf numFmtId="2" fontId="4" fillId="2" borderId="3" xfId="15" applyNumberFormat="1" applyFont="1" applyFill="1" applyBorder="1" applyAlignment="1">
      <alignment horizontal="center" vertical="center"/>
    </xf>
    <xf numFmtId="0" fontId="7" fillId="2" borderId="0" xfId="15" applyFont="1" applyFill="1" applyAlignment="1">
      <alignment horizontal="center" vertical="center"/>
    </xf>
    <xf numFmtId="0" fontId="4" fillId="2" borderId="7" xfId="15" applyFont="1" applyFill="1" applyBorder="1" applyAlignment="1">
      <alignment horizontal="center" vertical="center" wrapText="1"/>
    </xf>
    <xf numFmtId="49" fontId="4" fillId="2" borderId="5" xfId="15" applyNumberFormat="1" applyFont="1" applyFill="1" applyBorder="1" applyAlignment="1">
      <alignment horizontal="left" vertical="center"/>
    </xf>
    <xf numFmtId="49" fontId="4" fillId="2" borderId="7" xfId="15" applyNumberFormat="1" applyFont="1" applyFill="1" applyBorder="1" applyAlignment="1">
      <alignment horizontal="left" vertical="center"/>
    </xf>
    <xf numFmtId="0" fontId="20" fillId="2" borderId="0" xfId="0" applyFont="1" applyFill="1"/>
    <xf numFmtId="0" fontId="4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165" fontId="4" fillId="2" borderId="7" xfId="15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7" fillId="3" borderId="5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7" fillId="2" borderId="0" xfId="0" applyFont="1" applyFill="1"/>
    <xf numFmtId="0" fontId="7" fillId="3" borderId="5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4" fillId="2" borderId="5" xfId="0" applyFont="1" applyFill="1" applyBorder="1" applyAlignment="1">
      <alignment vertical="center" wrapText="1" shrinkToFit="1"/>
    </xf>
    <xf numFmtId="0" fontId="7" fillId="3" borderId="8" xfId="0" applyFont="1" applyFill="1" applyBorder="1"/>
    <xf numFmtId="49" fontId="4" fillId="2" borderId="3" xfId="15" applyNumberFormat="1" applyFont="1" applyFill="1" applyBorder="1" applyAlignment="1">
      <alignment horizontal="left" vertical="center"/>
    </xf>
    <xf numFmtId="0" fontId="4" fillId="2" borderId="3" xfId="15" applyFont="1" applyFill="1" applyBorder="1" applyAlignment="1">
      <alignment horizontal="center" vertical="center" wrapText="1"/>
    </xf>
    <xf numFmtId="165" fontId="4" fillId="2" borderId="3" xfId="15" applyNumberFormat="1" applyFont="1" applyFill="1" applyBorder="1" applyAlignment="1">
      <alignment horizontal="center" vertical="center"/>
    </xf>
    <xf numFmtId="0" fontId="4" fillId="2" borderId="3" xfId="12" applyFont="1" applyFill="1" applyBorder="1" applyAlignment="1">
      <alignment horizontal="center" vertical="center" wrapText="1"/>
    </xf>
    <xf numFmtId="0" fontId="4" fillId="2" borderId="5" xfId="12" applyFont="1" applyFill="1" applyBorder="1" applyAlignment="1">
      <alignment horizontal="center" vertical="center" wrapText="1"/>
    </xf>
    <xf numFmtId="0" fontId="4" fillId="2" borderId="7" xfId="12" applyFont="1" applyFill="1" applyBorder="1" applyAlignment="1">
      <alignment horizontal="center" vertical="center" wrapText="1"/>
    </xf>
    <xf numFmtId="0" fontId="7" fillId="3" borderId="5" xfId="15" applyFont="1" applyFill="1" applyBorder="1" applyAlignment="1">
      <alignment horizontal="left" vertical="center"/>
    </xf>
    <xf numFmtId="49" fontId="7" fillId="3" borderId="5" xfId="15" applyNumberFormat="1" applyFont="1" applyFill="1" applyBorder="1" applyAlignment="1">
      <alignment horizontal="left" vertical="center"/>
    </xf>
    <xf numFmtId="0" fontId="7" fillId="3" borderId="5" xfId="15" applyFont="1" applyFill="1" applyBorder="1" applyAlignment="1">
      <alignment horizontal="center" vertical="center"/>
    </xf>
    <xf numFmtId="165" fontId="7" fillId="3" borderId="5" xfId="15" applyNumberFormat="1" applyFont="1" applyFill="1" applyBorder="1" applyAlignment="1">
      <alignment horizontal="center" vertical="center"/>
    </xf>
    <xf numFmtId="0" fontId="11" fillId="2" borderId="0" xfId="15" applyFont="1" applyFill="1" applyAlignment="1">
      <alignment horizontal="left" vertical="center"/>
    </xf>
    <xf numFmtId="0" fontId="4" fillId="2" borderId="0" xfId="15" applyFont="1" applyFill="1" applyAlignment="1">
      <alignment horizontal="center" vertical="center"/>
    </xf>
    <xf numFmtId="0" fontId="7" fillId="2" borderId="0" xfId="15" applyFont="1" applyFill="1" applyAlignment="1">
      <alignment horizontal="left" vertical="center"/>
    </xf>
    <xf numFmtId="0" fontId="7" fillId="2" borderId="0" xfId="5" applyFont="1" applyFill="1" applyAlignment="1" applyProtection="1">
      <alignment horizontal="left" vertical="center"/>
    </xf>
    <xf numFmtId="49" fontId="37" fillId="0" borderId="0" xfId="0" applyNumberFormat="1" applyFont="1" applyAlignment="1">
      <alignment horizontal="left"/>
    </xf>
    <xf numFmtId="0" fontId="38" fillId="0" borderId="0" xfId="0" applyFont="1"/>
    <xf numFmtId="49" fontId="38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37" fillId="0" borderId="0" xfId="0" applyFont="1"/>
    <xf numFmtId="0" fontId="38" fillId="2" borderId="0" xfId="0" applyFont="1" applyFill="1"/>
    <xf numFmtId="0" fontId="38" fillId="2" borderId="0" xfId="0" applyFont="1" applyFill="1" applyAlignment="1">
      <alignment horizontal="left"/>
    </xf>
    <xf numFmtId="0" fontId="40" fillId="2" borderId="0" xfId="0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0" fontId="38" fillId="2" borderId="0" xfId="0" applyFont="1" applyFill="1" applyAlignment="1">
      <alignment vertical="center"/>
    </xf>
    <xf numFmtId="0" fontId="41" fillId="3" borderId="5" xfId="0" applyFont="1" applyFill="1" applyBorder="1" applyAlignment="1">
      <alignment vertical="center"/>
    </xf>
    <xf numFmtId="0" fontId="38" fillId="2" borderId="5" xfId="0" applyFont="1" applyFill="1" applyBorder="1" applyAlignment="1">
      <alignment horizontal="left"/>
    </xf>
    <xf numFmtId="0" fontId="38" fillId="2" borderId="5" xfId="0" applyFont="1" applyFill="1" applyBorder="1" applyAlignment="1">
      <alignment horizontal="center"/>
    </xf>
    <xf numFmtId="0" fontId="38" fillId="0" borderId="0" xfId="0" applyFont="1" applyAlignment="1">
      <alignment horizontal="right"/>
    </xf>
    <xf numFmtId="49" fontId="37" fillId="0" borderId="0" xfId="0" applyNumberFormat="1" applyFont="1" applyAlignment="1">
      <alignment horizontal="center"/>
    </xf>
    <xf numFmtId="0" fontId="37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horizontal="left"/>
    </xf>
    <xf numFmtId="0" fontId="38" fillId="6" borderId="5" xfId="0" applyFont="1" applyFill="1" applyBorder="1" applyAlignment="1">
      <alignment horizontal="left"/>
    </xf>
    <xf numFmtId="0" fontId="38" fillId="6" borderId="5" xfId="0" applyFont="1" applyFill="1" applyBorder="1" applyAlignment="1">
      <alignment horizontal="center"/>
    </xf>
    <xf numFmtId="0" fontId="41" fillId="3" borderId="5" xfId="0" applyFont="1" applyFill="1" applyBorder="1" applyAlignment="1">
      <alignment horizontal="center" vertical="center"/>
    </xf>
    <xf numFmtId="0" fontId="37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2" fillId="2" borderId="1" xfId="2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42" fillId="2" borderId="0" xfId="0" applyFont="1" applyFill="1" applyProtection="1">
      <protection locked="0"/>
    </xf>
    <xf numFmtId="0" fontId="17" fillId="2" borderId="0" xfId="0" applyFont="1" applyFill="1" applyProtection="1">
      <protection locked="0"/>
    </xf>
    <xf numFmtId="0" fontId="16" fillId="2" borderId="0" xfId="0" applyFont="1" applyFill="1" applyProtection="1"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4" fillId="8" borderId="0" xfId="0" applyFont="1" applyFill="1" applyAlignment="1" applyProtection="1">
      <alignment vertical="center"/>
      <protection locked="0"/>
    </xf>
    <xf numFmtId="0" fontId="3" fillId="8" borderId="0" xfId="0" applyFont="1" applyFill="1" applyAlignment="1" applyProtection="1">
      <alignment vertical="center"/>
      <protection locked="0"/>
    </xf>
    <xf numFmtId="0" fontId="3" fillId="8" borderId="0" xfId="0" applyFont="1" applyFill="1" applyAlignment="1" applyProtection="1">
      <alignment vertical="center" wrapText="1"/>
      <protection locked="0"/>
    </xf>
    <xf numFmtId="0" fontId="3" fillId="8" borderId="0" xfId="0" applyFont="1" applyFill="1" applyAlignment="1" applyProtection="1">
      <alignment horizontal="left" vertical="center" wrapText="1"/>
      <protection locked="0"/>
    </xf>
    <xf numFmtId="0" fontId="6" fillId="8" borderId="0" xfId="0" applyFont="1" applyFill="1" applyAlignment="1" applyProtection="1">
      <alignment horizontal="center" vertical="center"/>
      <protection locked="0"/>
    </xf>
    <xf numFmtId="0" fontId="3" fillId="8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3" borderId="8" xfId="15" applyFont="1" applyFill="1" applyBorder="1" applyAlignment="1">
      <alignment horizontal="center" vertical="center"/>
    </xf>
    <xf numFmtId="0" fontId="7" fillId="3" borderId="8" xfId="15" applyFont="1" applyFill="1" applyBorder="1" applyAlignment="1">
      <alignment horizontal="left" vertical="center"/>
    </xf>
    <xf numFmtId="49" fontId="7" fillId="3" borderId="8" xfId="15" applyNumberFormat="1" applyFont="1" applyFill="1" applyBorder="1" applyAlignment="1">
      <alignment horizontal="left" vertical="center"/>
    </xf>
    <xf numFmtId="0" fontId="7" fillId="3" borderId="8" xfId="15" applyFont="1" applyFill="1" applyBorder="1" applyAlignment="1">
      <alignment horizontal="center" vertical="center" wrapText="1"/>
    </xf>
    <xf numFmtId="1" fontId="4" fillId="8" borderId="3" xfId="15" applyNumberFormat="1" applyFont="1" applyFill="1" applyBorder="1" applyAlignment="1">
      <alignment horizontal="center" vertical="center"/>
    </xf>
    <xf numFmtId="165" fontId="4" fillId="2" borderId="10" xfId="15" applyNumberFormat="1" applyFont="1" applyFill="1" applyBorder="1" applyAlignment="1">
      <alignment horizontal="center" vertical="center"/>
    </xf>
    <xf numFmtId="1" fontId="4" fillId="8" borderId="5" xfId="15" applyNumberFormat="1" applyFont="1" applyFill="1" applyBorder="1" applyAlignment="1">
      <alignment horizontal="center" vertical="center"/>
    </xf>
    <xf numFmtId="1" fontId="4" fillId="8" borderId="7" xfId="15" applyNumberFormat="1" applyFont="1" applyFill="1" applyBorder="1" applyAlignment="1">
      <alignment horizontal="center" vertical="center"/>
    </xf>
    <xf numFmtId="165" fontId="4" fillId="2" borderId="12" xfId="15" applyNumberFormat="1" applyFont="1" applyFill="1" applyBorder="1" applyAlignment="1">
      <alignment horizontal="center" vertical="center"/>
    </xf>
    <xf numFmtId="0" fontId="4" fillId="8" borderId="5" xfId="15" applyFont="1" applyFill="1" applyBorder="1" applyAlignment="1">
      <alignment horizontal="center" vertical="center"/>
    </xf>
    <xf numFmtId="0" fontId="4" fillId="8" borderId="7" xfId="15" applyFont="1" applyFill="1" applyBorder="1" applyAlignment="1">
      <alignment horizontal="center" vertical="center"/>
    </xf>
    <xf numFmtId="0" fontId="4" fillId="8" borderId="3" xfId="15" applyFont="1" applyFill="1" applyBorder="1" applyAlignment="1">
      <alignment horizontal="center" vertical="center"/>
    </xf>
    <xf numFmtId="9" fontId="4" fillId="8" borderId="3" xfId="16" applyFont="1" applyFill="1" applyBorder="1" applyAlignment="1">
      <alignment horizontal="center" vertical="center"/>
    </xf>
    <xf numFmtId="9" fontId="4" fillId="8" borderId="10" xfId="16" applyFont="1" applyFill="1" applyBorder="1" applyAlignment="1">
      <alignment horizontal="center" vertical="center"/>
    </xf>
    <xf numFmtId="9" fontId="4" fillId="8" borderId="5" xfId="16" applyFont="1" applyFill="1" applyBorder="1" applyAlignment="1">
      <alignment horizontal="center" vertical="center"/>
    </xf>
    <xf numFmtId="9" fontId="4" fillId="8" borderId="11" xfId="16" applyFont="1" applyFill="1" applyBorder="1" applyAlignment="1">
      <alignment horizontal="center" vertical="center"/>
    </xf>
    <xf numFmtId="9" fontId="4" fillId="8" borderId="7" xfId="16" applyFont="1" applyFill="1" applyBorder="1" applyAlignment="1">
      <alignment horizontal="center" vertical="center"/>
    </xf>
    <xf numFmtId="9" fontId="4" fillId="8" borderId="12" xfId="16" applyFont="1" applyFill="1" applyBorder="1" applyAlignment="1">
      <alignment horizontal="center" vertical="center"/>
    </xf>
    <xf numFmtId="1" fontId="4" fillId="8" borderId="0" xfId="15" applyNumberFormat="1" applyFont="1" applyFill="1" applyAlignment="1">
      <alignment horizontal="center" vertical="center"/>
    </xf>
    <xf numFmtId="0" fontId="5" fillId="9" borderId="3" xfId="0" applyFont="1" applyFill="1" applyBorder="1" applyAlignment="1" applyProtection="1">
      <alignment horizontal="center" vertical="center"/>
      <protection hidden="1"/>
    </xf>
    <xf numFmtId="0" fontId="5" fillId="9" borderId="8" xfId="0" applyFont="1" applyFill="1" applyBorder="1" applyAlignment="1" applyProtection="1">
      <alignment horizontal="center" vertical="center"/>
      <protection hidden="1"/>
    </xf>
    <xf numFmtId="0" fontId="5" fillId="9" borderId="5" xfId="0" applyFont="1" applyFill="1" applyBorder="1" applyAlignment="1" applyProtection="1">
      <alignment horizontal="center" vertical="center"/>
      <protection hidden="1"/>
    </xf>
    <xf numFmtId="0" fontId="5" fillId="9" borderId="13" xfId="0" applyFont="1" applyFill="1" applyBorder="1" applyAlignment="1" applyProtection="1">
      <alignment horizontal="center" vertical="center" wrapText="1"/>
      <protection hidden="1"/>
    </xf>
    <xf numFmtId="0" fontId="5" fillId="9" borderId="14" xfId="0" applyFont="1" applyFill="1" applyBorder="1" applyAlignment="1" applyProtection="1">
      <alignment horizontal="center" vertical="center" wrapText="1"/>
      <protection hidden="1"/>
    </xf>
    <xf numFmtId="0" fontId="5" fillId="9" borderId="15" xfId="0" applyFont="1" applyFill="1" applyBorder="1" applyAlignment="1" applyProtection="1">
      <alignment horizontal="center" vertical="center" wrapText="1"/>
      <protection hidden="1"/>
    </xf>
    <xf numFmtId="0" fontId="37" fillId="2" borderId="0" xfId="0" applyFont="1" applyFill="1" applyAlignment="1">
      <alignment vertical="center"/>
    </xf>
    <xf numFmtId="0" fontId="43" fillId="2" borderId="0" xfId="15" applyFont="1" applyFill="1" applyAlignment="1">
      <alignment horizontal="center" vertical="center"/>
    </xf>
    <xf numFmtId="0" fontId="27" fillId="2" borderId="0" xfId="15" applyFont="1" applyFill="1" applyAlignment="1">
      <alignment horizontal="center" vertical="center"/>
    </xf>
    <xf numFmtId="1" fontId="27" fillId="8" borderId="0" xfId="15" applyNumberFormat="1" applyFont="1" applyFill="1" applyAlignment="1">
      <alignment horizontal="center" vertical="center"/>
    </xf>
    <xf numFmtId="0" fontId="44" fillId="2" borderId="0" xfId="5" applyFont="1" applyFill="1" applyAlignment="1" applyProtection="1">
      <alignment horizontal="center" vertical="center"/>
    </xf>
    <xf numFmtId="1" fontId="19" fillId="8" borderId="0" xfId="15" applyNumberFormat="1" applyFont="1" applyFill="1" applyAlignment="1">
      <alignment horizontal="center" vertical="center"/>
    </xf>
    <xf numFmtId="0" fontId="7" fillId="4" borderId="1" xfId="15" applyFont="1" applyFill="1" applyBorder="1" applyAlignment="1">
      <alignment horizontal="center" vertical="center"/>
    </xf>
    <xf numFmtId="0" fontId="28" fillId="3" borderId="7" xfId="15" applyFont="1" applyFill="1" applyBorder="1" applyAlignment="1">
      <alignment horizontal="center" vertical="center"/>
    </xf>
    <xf numFmtId="165" fontId="7" fillId="3" borderId="8" xfId="15" applyNumberFormat="1" applyFont="1" applyFill="1" applyBorder="1" applyAlignment="1">
      <alignment horizontal="center" vertical="center"/>
    </xf>
    <xf numFmtId="1" fontId="27" fillId="8" borderId="3" xfId="15" applyNumberFormat="1" applyFont="1" applyFill="1" applyBorder="1" applyAlignment="1">
      <alignment horizontal="center" vertical="center"/>
    </xf>
    <xf numFmtId="1" fontId="27" fillId="8" borderId="7" xfId="15" applyNumberFormat="1" applyFont="1" applyFill="1" applyBorder="1" applyAlignment="1">
      <alignment horizontal="center" vertical="center"/>
    </xf>
    <xf numFmtId="0" fontId="45" fillId="2" borderId="2" xfId="15" applyFont="1" applyFill="1" applyBorder="1" applyAlignment="1">
      <alignment horizontal="left" vertical="center"/>
    </xf>
    <xf numFmtId="49" fontId="45" fillId="2" borderId="3" xfId="15" applyNumberFormat="1" applyFont="1" applyFill="1" applyBorder="1" applyAlignment="1">
      <alignment horizontal="left" vertical="center"/>
    </xf>
    <xf numFmtId="49" fontId="45" fillId="2" borderId="3" xfId="15" applyNumberFormat="1" applyFont="1" applyFill="1" applyBorder="1" applyAlignment="1">
      <alignment horizontal="center" vertical="center"/>
    </xf>
    <xf numFmtId="0" fontId="45" fillId="2" borderId="3" xfId="12" applyFont="1" applyFill="1" applyBorder="1" applyAlignment="1">
      <alignment horizontal="center" vertical="center" wrapText="1"/>
    </xf>
    <xf numFmtId="0" fontId="45" fillId="2" borderId="3" xfId="15" applyFont="1" applyFill="1" applyBorder="1" applyAlignment="1">
      <alignment horizontal="center" vertical="center"/>
    </xf>
    <xf numFmtId="1" fontId="45" fillId="8" borderId="3" xfId="15" applyNumberFormat="1" applyFont="1" applyFill="1" applyBorder="1" applyAlignment="1">
      <alignment horizontal="center" vertical="center"/>
    </xf>
    <xf numFmtId="0" fontId="45" fillId="2" borderId="3" xfId="15" applyFont="1" applyFill="1" applyBorder="1" applyAlignment="1">
      <alignment horizontal="center" vertical="center" wrapText="1"/>
    </xf>
    <xf numFmtId="2" fontId="45" fillId="2" borderId="3" xfId="15" applyNumberFormat="1" applyFont="1" applyFill="1" applyBorder="1" applyAlignment="1">
      <alignment horizontal="center" vertical="center"/>
    </xf>
    <xf numFmtId="165" fontId="45" fillId="2" borderId="3" xfId="15" applyNumberFormat="1" applyFont="1" applyFill="1" applyBorder="1" applyAlignment="1">
      <alignment horizontal="center" vertical="center"/>
    </xf>
    <xf numFmtId="165" fontId="45" fillId="2" borderId="10" xfId="15" applyNumberFormat="1" applyFont="1" applyFill="1" applyBorder="1" applyAlignment="1">
      <alignment horizontal="center" vertical="center"/>
    </xf>
    <xf numFmtId="0" fontId="45" fillId="2" borderId="4" xfId="15" applyFont="1" applyFill="1" applyBorder="1" applyAlignment="1">
      <alignment horizontal="left" vertical="center"/>
    </xf>
    <xf numFmtId="49" fontId="45" fillId="2" borderId="5" xfId="15" applyNumberFormat="1" applyFont="1" applyFill="1" applyBorder="1" applyAlignment="1">
      <alignment horizontal="left" vertical="center"/>
    </xf>
    <xf numFmtId="49" fontId="45" fillId="2" borderId="5" xfId="15" applyNumberFormat="1" applyFont="1" applyFill="1" applyBorder="1" applyAlignment="1">
      <alignment horizontal="center" vertical="center"/>
    </xf>
    <xf numFmtId="0" fontId="45" fillId="2" borderId="5" xfId="12" applyFont="1" applyFill="1" applyBorder="1" applyAlignment="1">
      <alignment horizontal="center" vertical="center" wrapText="1"/>
    </xf>
    <xf numFmtId="0" fontId="45" fillId="2" borderId="5" xfId="15" applyFont="1" applyFill="1" applyBorder="1" applyAlignment="1">
      <alignment horizontal="center" vertical="center"/>
    </xf>
    <xf numFmtId="1" fontId="45" fillId="8" borderId="5" xfId="15" applyNumberFormat="1" applyFont="1" applyFill="1" applyBorder="1" applyAlignment="1">
      <alignment horizontal="center" vertical="center"/>
    </xf>
    <xf numFmtId="0" fontId="45" fillId="2" borderId="5" xfId="15" applyFont="1" applyFill="1" applyBorder="1" applyAlignment="1">
      <alignment horizontal="center" vertical="center" wrapText="1"/>
    </xf>
    <xf numFmtId="2" fontId="45" fillId="2" borderId="5" xfId="15" applyNumberFormat="1" applyFont="1" applyFill="1" applyBorder="1" applyAlignment="1">
      <alignment horizontal="center" vertical="center"/>
    </xf>
    <xf numFmtId="0" fontId="45" fillId="2" borderId="16" xfId="15" applyFont="1" applyFill="1" applyBorder="1" applyAlignment="1">
      <alignment horizontal="center" vertical="center"/>
    </xf>
    <xf numFmtId="165" fontId="45" fillId="2" borderId="5" xfId="15" applyNumberFormat="1" applyFont="1" applyFill="1" applyBorder="1" applyAlignment="1">
      <alignment horizontal="center" vertical="center"/>
    </xf>
    <xf numFmtId="165" fontId="45" fillId="2" borderId="11" xfId="15" applyNumberFormat="1" applyFont="1" applyFill="1" applyBorder="1" applyAlignment="1">
      <alignment horizontal="center" vertical="center"/>
    </xf>
    <xf numFmtId="0" fontId="45" fillId="2" borderId="6" xfId="15" applyFont="1" applyFill="1" applyBorder="1" applyAlignment="1">
      <alignment horizontal="left" vertical="center"/>
    </xf>
    <xf numFmtId="49" fontId="45" fillId="2" borderId="7" xfId="15" applyNumberFormat="1" applyFont="1" applyFill="1" applyBorder="1" applyAlignment="1">
      <alignment horizontal="left" vertical="center"/>
    </xf>
    <xf numFmtId="49" fontId="45" fillId="2" borderId="7" xfId="15" applyNumberFormat="1" applyFont="1" applyFill="1" applyBorder="1" applyAlignment="1">
      <alignment horizontal="center" vertical="center"/>
    </xf>
    <xf numFmtId="0" fontId="45" fillId="2" borderId="7" xfId="12" applyFont="1" applyFill="1" applyBorder="1" applyAlignment="1">
      <alignment horizontal="center" vertical="center" wrapText="1"/>
    </xf>
    <xf numFmtId="0" fontId="45" fillId="2" borderId="7" xfId="15" applyFont="1" applyFill="1" applyBorder="1" applyAlignment="1">
      <alignment horizontal="center" vertical="center"/>
    </xf>
    <xf numFmtId="1" fontId="45" fillId="8" borderId="7" xfId="15" applyNumberFormat="1" applyFont="1" applyFill="1" applyBorder="1" applyAlignment="1">
      <alignment horizontal="center" vertical="center"/>
    </xf>
    <xf numFmtId="0" fontId="45" fillId="2" borderId="7" xfId="15" applyFont="1" applyFill="1" applyBorder="1" applyAlignment="1">
      <alignment horizontal="center" vertical="center" wrapText="1"/>
    </xf>
    <xf numFmtId="2" fontId="45" fillId="2" borderId="7" xfId="15" applyNumberFormat="1" applyFont="1" applyFill="1" applyBorder="1" applyAlignment="1">
      <alignment horizontal="center" vertical="center"/>
    </xf>
    <xf numFmtId="0" fontId="45" fillId="2" borderId="17" xfId="15" applyFont="1" applyFill="1" applyBorder="1" applyAlignment="1">
      <alignment horizontal="center" vertical="center"/>
    </xf>
    <xf numFmtId="165" fontId="45" fillId="2" borderId="7" xfId="15" applyNumberFormat="1" applyFont="1" applyFill="1" applyBorder="1" applyAlignment="1">
      <alignment horizontal="center" vertical="center"/>
    </xf>
    <xf numFmtId="165" fontId="45" fillId="2" borderId="12" xfId="15" applyNumberFormat="1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vertical="center"/>
    </xf>
    <xf numFmtId="0" fontId="45" fillId="2" borderId="3" xfId="0" applyFont="1" applyFill="1" applyBorder="1" applyAlignment="1">
      <alignment vertical="center"/>
    </xf>
    <xf numFmtId="0" fontId="45" fillId="2" borderId="3" xfId="0" applyFont="1" applyFill="1" applyBorder="1" applyAlignment="1">
      <alignment horizontal="center" vertical="center"/>
    </xf>
    <xf numFmtId="1" fontId="45" fillId="8" borderId="3" xfId="0" applyNumberFormat="1" applyFont="1" applyFill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2" fontId="45" fillId="2" borderId="3" xfId="0" applyNumberFormat="1" applyFont="1" applyFill="1" applyBorder="1" applyAlignment="1">
      <alignment horizontal="center" vertical="center"/>
    </xf>
    <xf numFmtId="49" fontId="45" fillId="2" borderId="3" xfId="0" applyNumberFormat="1" applyFont="1" applyFill="1" applyBorder="1" applyAlignment="1">
      <alignment horizontal="center" vertical="center"/>
    </xf>
    <xf numFmtId="9" fontId="45" fillId="2" borderId="3" xfId="15" applyNumberFormat="1" applyFont="1" applyFill="1" applyBorder="1" applyAlignment="1">
      <alignment horizontal="center" vertical="center"/>
    </xf>
    <xf numFmtId="9" fontId="45" fillId="2" borderId="10" xfId="15" applyNumberFormat="1" applyFont="1" applyFill="1" applyBorder="1" applyAlignment="1">
      <alignment horizontal="center" vertical="center"/>
    </xf>
    <xf numFmtId="0" fontId="29" fillId="2" borderId="0" xfId="15" applyFont="1" applyFill="1" applyAlignment="1">
      <alignment vertical="center"/>
    </xf>
    <xf numFmtId="0" fontId="45" fillId="2" borderId="4" xfId="0" applyFont="1" applyFill="1" applyBorder="1" applyAlignment="1">
      <alignment vertical="center"/>
    </xf>
    <xf numFmtId="0" fontId="45" fillId="2" borderId="5" xfId="0" applyFont="1" applyFill="1" applyBorder="1" applyAlignment="1">
      <alignment vertical="center"/>
    </xf>
    <xf numFmtId="0" fontId="45" fillId="2" borderId="5" xfId="0" applyFont="1" applyFill="1" applyBorder="1" applyAlignment="1">
      <alignment horizontal="center" vertical="center"/>
    </xf>
    <xf numFmtId="1" fontId="45" fillId="8" borderId="5" xfId="0" applyNumberFormat="1" applyFont="1" applyFill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2" fontId="45" fillId="2" borderId="5" xfId="0" applyNumberFormat="1" applyFont="1" applyFill="1" applyBorder="1" applyAlignment="1">
      <alignment horizontal="center" vertical="center"/>
    </xf>
    <xf numFmtId="49" fontId="45" fillId="2" borderId="5" xfId="0" applyNumberFormat="1" applyFont="1" applyFill="1" applyBorder="1" applyAlignment="1">
      <alignment horizontal="center" vertical="center"/>
    </xf>
    <xf numFmtId="9" fontId="45" fillId="2" borderId="5" xfId="15" applyNumberFormat="1" applyFont="1" applyFill="1" applyBorder="1" applyAlignment="1">
      <alignment horizontal="center" vertical="center"/>
    </xf>
    <xf numFmtId="9" fontId="45" fillId="2" borderId="11" xfId="15" applyNumberFormat="1" applyFont="1" applyFill="1" applyBorder="1" applyAlignment="1">
      <alignment horizontal="center" vertical="center"/>
    </xf>
    <xf numFmtId="0" fontId="45" fillId="2" borderId="6" xfId="0" applyFont="1" applyFill="1" applyBorder="1" applyAlignment="1">
      <alignment vertical="center"/>
    </xf>
    <xf numFmtId="0" fontId="45" fillId="2" borderId="7" xfId="0" applyFont="1" applyFill="1" applyBorder="1" applyAlignment="1">
      <alignment vertical="center"/>
    </xf>
    <xf numFmtId="0" fontId="45" fillId="2" borderId="7" xfId="0" applyFont="1" applyFill="1" applyBorder="1" applyAlignment="1">
      <alignment horizontal="center" vertical="center"/>
    </xf>
    <xf numFmtId="1" fontId="45" fillId="8" borderId="7" xfId="0" applyNumberFormat="1" applyFont="1" applyFill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2" fontId="45" fillId="2" borderId="7" xfId="0" applyNumberFormat="1" applyFont="1" applyFill="1" applyBorder="1" applyAlignment="1">
      <alignment horizontal="center" vertical="center"/>
    </xf>
    <xf numFmtId="49" fontId="45" fillId="2" borderId="7" xfId="0" applyNumberFormat="1" applyFont="1" applyFill="1" applyBorder="1" applyAlignment="1">
      <alignment horizontal="center" vertical="center"/>
    </xf>
    <xf numFmtId="9" fontId="45" fillId="2" borderId="7" xfId="15" applyNumberFormat="1" applyFont="1" applyFill="1" applyBorder="1" applyAlignment="1">
      <alignment horizontal="center" vertical="center"/>
    </xf>
    <xf numFmtId="9" fontId="45" fillId="2" borderId="12" xfId="15" applyNumberFormat="1" applyFont="1" applyFill="1" applyBorder="1" applyAlignment="1">
      <alignment horizontal="center" vertical="center"/>
    </xf>
    <xf numFmtId="0" fontId="45" fillId="8" borderId="2" xfId="0" applyFont="1" applyFill="1" applyBorder="1" applyAlignment="1">
      <alignment vertical="center"/>
    </xf>
    <xf numFmtId="0" fontId="45" fillId="8" borderId="4" xfId="0" applyFont="1" applyFill="1" applyBorder="1" applyAlignment="1">
      <alignment vertical="center"/>
    </xf>
    <xf numFmtId="0" fontId="45" fillId="8" borderId="5" xfId="0" applyFont="1" applyFill="1" applyBorder="1" applyAlignment="1">
      <alignment vertical="center"/>
    </xf>
    <xf numFmtId="0" fontId="45" fillId="8" borderId="5" xfId="0" applyFont="1" applyFill="1" applyBorder="1" applyAlignment="1">
      <alignment horizontal="center" vertical="center"/>
    </xf>
    <xf numFmtId="2" fontId="45" fillId="8" borderId="5" xfId="0" applyNumberFormat="1" applyFont="1" applyFill="1" applyBorder="1" applyAlignment="1">
      <alignment horizontal="center" vertical="center"/>
    </xf>
    <xf numFmtId="49" fontId="45" fillId="8" borderId="5" xfId="0" applyNumberFormat="1" applyFont="1" applyFill="1" applyBorder="1" applyAlignment="1">
      <alignment horizontal="center" vertical="center"/>
    </xf>
    <xf numFmtId="0" fontId="30" fillId="2" borderId="0" xfId="15" applyFont="1" applyFill="1" applyAlignment="1">
      <alignment vertical="center"/>
    </xf>
    <xf numFmtId="0" fontId="45" fillId="8" borderId="6" xfId="0" applyFont="1" applyFill="1" applyBorder="1" applyAlignment="1">
      <alignment vertical="center"/>
    </xf>
    <xf numFmtId="0" fontId="45" fillId="8" borderId="7" xfId="0" applyFont="1" applyFill="1" applyBorder="1" applyAlignment="1">
      <alignment vertical="center"/>
    </xf>
    <xf numFmtId="0" fontId="45" fillId="8" borderId="7" xfId="0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left" vertical="center"/>
    </xf>
    <xf numFmtId="0" fontId="45" fillId="2" borderId="3" xfId="0" applyFont="1" applyFill="1" applyBorder="1" applyAlignment="1">
      <alignment horizontal="left" vertical="center"/>
    </xf>
    <xf numFmtId="0" fontId="45" fillId="2" borderId="4" xfId="0" applyFont="1" applyFill="1" applyBorder="1" applyAlignment="1">
      <alignment horizontal="left" vertical="center"/>
    </xf>
    <xf numFmtId="0" fontId="45" fillId="2" borderId="5" xfId="0" applyFont="1" applyFill="1" applyBorder="1" applyAlignment="1">
      <alignment horizontal="left" vertical="center"/>
    </xf>
    <xf numFmtId="0" fontId="45" fillId="8" borderId="6" xfId="0" applyFont="1" applyFill="1" applyBorder="1" applyAlignment="1">
      <alignment horizontal="left" vertical="center"/>
    </xf>
    <xf numFmtId="0" fontId="45" fillId="8" borderId="7" xfId="0" applyFont="1" applyFill="1" applyBorder="1" applyAlignment="1">
      <alignment horizontal="left" vertical="center"/>
    </xf>
    <xf numFmtId="2" fontId="45" fillId="8" borderId="7" xfId="0" applyNumberFormat="1" applyFont="1" applyFill="1" applyBorder="1" applyAlignment="1">
      <alignment horizontal="center" vertical="center"/>
    </xf>
    <xf numFmtId="49" fontId="45" fillId="8" borderId="7" xfId="0" applyNumberFormat="1" applyFont="1" applyFill="1" applyBorder="1" applyAlignment="1">
      <alignment horizontal="center" vertical="center"/>
    </xf>
    <xf numFmtId="0" fontId="30" fillId="8" borderId="0" xfId="15" applyFont="1" applyFill="1" applyAlignment="1">
      <alignment vertical="center"/>
    </xf>
    <xf numFmtId="0" fontId="45" fillId="2" borderId="6" xfId="0" applyFont="1" applyFill="1" applyBorder="1" applyAlignment="1">
      <alignment horizontal="left" vertical="center"/>
    </xf>
    <xf numFmtId="0" fontId="45" fillId="2" borderId="7" xfId="0" applyFont="1" applyFill="1" applyBorder="1" applyAlignment="1">
      <alignment horizontal="left" vertical="center"/>
    </xf>
    <xf numFmtId="0" fontId="45" fillId="2" borderId="16" xfId="0" applyFont="1" applyFill="1" applyBorder="1" applyAlignment="1">
      <alignment horizontal="center" vertical="center"/>
    </xf>
    <xf numFmtId="0" fontId="45" fillId="5" borderId="5" xfId="0" applyFont="1" applyFill="1" applyBorder="1" applyAlignment="1">
      <alignment horizontal="center" vertical="center"/>
    </xf>
    <xf numFmtId="49" fontId="45" fillId="2" borderId="16" xfId="0" applyNumberFormat="1" applyFont="1" applyFill="1" applyBorder="1" applyAlignment="1">
      <alignment horizontal="center" vertical="center"/>
    </xf>
    <xf numFmtId="9" fontId="45" fillId="2" borderId="16" xfId="15" applyNumberFormat="1" applyFont="1" applyFill="1" applyBorder="1" applyAlignment="1">
      <alignment horizontal="center" vertical="center"/>
    </xf>
    <xf numFmtId="9" fontId="45" fillId="2" borderId="18" xfId="15" applyNumberFormat="1" applyFont="1" applyFill="1" applyBorder="1" applyAlignment="1">
      <alignment horizontal="center" vertical="center"/>
    </xf>
    <xf numFmtId="0" fontId="45" fillId="2" borderId="8" xfId="0" applyFont="1" applyFill="1" applyBorder="1" applyAlignment="1">
      <alignment horizontal="left" vertical="center"/>
    </xf>
    <xf numFmtId="0" fontId="45" fillId="2" borderId="8" xfId="0" applyFont="1" applyFill="1" applyBorder="1" applyAlignment="1">
      <alignment horizontal="center" vertical="center"/>
    </xf>
    <xf numFmtId="1" fontId="45" fillId="8" borderId="8" xfId="0" applyNumberFormat="1" applyFont="1" applyFill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49" fontId="45" fillId="2" borderId="8" xfId="0" applyNumberFormat="1" applyFont="1" applyFill="1" applyBorder="1" applyAlignment="1">
      <alignment horizontal="center" vertical="center"/>
    </xf>
    <xf numFmtId="2" fontId="45" fillId="2" borderId="8" xfId="0" applyNumberFormat="1" applyFont="1" applyFill="1" applyBorder="1" applyAlignment="1">
      <alignment horizontal="center" vertical="center"/>
    </xf>
    <xf numFmtId="9" fontId="45" fillId="2" borderId="8" xfId="15" applyNumberFormat="1" applyFont="1" applyFill="1" applyBorder="1" applyAlignment="1">
      <alignment horizontal="center" vertical="center"/>
    </xf>
    <xf numFmtId="9" fontId="45" fillId="2" borderId="19" xfId="15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45" fillId="2" borderId="3" xfId="15" applyFont="1" applyFill="1" applyBorder="1" applyAlignment="1">
      <alignment horizontal="left" vertical="center"/>
    </xf>
    <xf numFmtId="0" fontId="45" fillId="2" borderId="3" xfId="15" applyFont="1" applyFill="1" applyBorder="1" applyAlignment="1" applyProtection="1">
      <alignment horizontal="center" vertical="center"/>
      <protection locked="0"/>
    </xf>
    <xf numFmtId="0" fontId="45" fillId="2" borderId="5" xfId="15" applyFont="1" applyFill="1" applyBorder="1" applyAlignment="1">
      <alignment horizontal="left" vertical="center"/>
    </xf>
    <xf numFmtId="0" fontId="45" fillId="2" borderId="5" xfId="15" applyFont="1" applyFill="1" applyBorder="1" applyAlignment="1" applyProtection="1">
      <alignment horizontal="center" vertical="center"/>
      <protection locked="0"/>
    </xf>
    <xf numFmtId="0" fontId="45" fillId="2" borderId="7" xfId="15" applyFont="1" applyFill="1" applyBorder="1" applyAlignment="1">
      <alignment horizontal="left" vertical="center"/>
    </xf>
    <xf numFmtId="0" fontId="45" fillId="2" borderId="7" xfId="15" applyFont="1" applyFill="1" applyBorder="1" applyAlignment="1" applyProtection="1">
      <alignment horizontal="center" vertical="center"/>
      <protection locked="0"/>
    </xf>
    <xf numFmtId="2" fontId="45" fillId="2" borderId="16" xfId="15" applyNumberFormat="1" applyFont="1" applyFill="1" applyBorder="1" applyAlignment="1">
      <alignment horizontal="center" vertical="center"/>
    </xf>
    <xf numFmtId="49" fontId="45" fillId="2" borderId="16" xfId="15" applyNumberFormat="1" applyFont="1" applyFill="1" applyBorder="1" applyAlignment="1">
      <alignment horizontal="center" vertical="center"/>
    </xf>
    <xf numFmtId="0" fontId="45" fillId="8" borderId="3" xfId="15" applyFont="1" applyFill="1" applyBorder="1" applyAlignment="1">
      <alignment horizontal="center" vertical="center"/>
    </xf>
    <xf numFmtId="0" fontId="45" fillId="8" borderId="5" xfId="15" applyFont="1" applyFill="1" applyBorder="1" applyAlignment="1">
      <alignment horizontal="center" vertical="center"/>
    </xf>
    <xf numFmtId="0" fontId="45" fillId="8" borderId="7" xfId="15" applyFont="1" applyFill="1" applyBorder="1" applyAlignment="1">
      <alignment horizontal="center" vertical="center"/>
    </xf>
    <xf numFmtId="49" fontId="45" fillId="2" borderId="10" xfId="0" applyNumberFormat="1" applyFont="1" applyFill="1" applyBorder="1" applyAlignment="1">
      <alignment horizontal="center" vertical="center"/>
    </xf>
    <xf numFmtId="49" fontId="45" fillId="2" borderId="11" xfId="0" applyNumberFormat="1" applyFont="1" applyFill="1" applyBorder="1" applyAlignment="1">
      <alignment horizontal="center" vertical="center"/>
    </xf>
    <xf numFmtId="49" fontId="45" fillId="2" borderId="12" xfId="0" applyNumberFormat="1" applyFont="1" applyFill="1" applyBorder="1" applyAlignment="1">
      <alignment horizontal="center" vertical="center"/>
    </xf>
    <xf numFmtId="0" fontId="45" fillId="2" borderId="9" xfId="0" applyFont="1" applyFill="1" applyBorder="1" applyAlignment="1">
      <alignment horizontal="left" vertical="center"/>
    </xf>
    <xf numFmtId="0" fontId="45" fillId="2" borderId="16" xfId="15" applyFont="1" applyFill="1" applyBorder="1" applyAlignment="1" applyProtection="1">
      <alignment horizontal="center" vertical="center"/>
      <protection locked="0"/>
    </xf>
    <xf numFmtId="0" fontId="45" fillId="2" borderId="20" xfId="15" applyFont="1" applyFill="1" applyBorder="1" applyAlignment="1">
      <alignment horizontal="left" vertical="center"/>
    </xf>
    <xf numFmtId="0" fontId="45" fillId="2" borderId="16" xfId="15" applyFont="1" applyFill="1" applyBorder="1" applyAlignment="1">
      <alignment horizontal="left" vertical="center"/>
    </xf>
    <xf numFmtId="1" fontId="45" fillId="8" borderId="16" xfId="15" applyNumberFormat="1" applyFont="1" applyFill="1" applyBorder="1" applyAlignment="1">
      <alignment horizontal="center" vertical="center"/>
    </xf>
    <xf numFmtId="2" fontId="45" fillId="2" borderId="21" xfId="15" applyNumberFormat="1" applyFont="1" applyFill="1" applyBorder="1" applyAlignment="1">
      <alignment horizontal="center" vertical="center"/>
    </xf>
    <xf numFmtId="2" fontId="45" fillId="2" borderId="22" xfId="15" applyNumberFormat="1" applyFont="1" applyFill="1" applyBorder="1" applyAlignment="1">
      <alignment horizontal="center" vertical="center"/>
    </xf>
    <xf numFmtId="166" fontId="45" fillId="2" borderId="3" xfId="15" applyNumberFormat="1" applyFont="1" applyFill="1" applyBorder="1" applyAlignment="1">
      <alignment horizontal="center" vertical="center"/>
    </xf>
    <xf numFmtId="0" fontId="46" fillId="2" borderId="3" xfId="15" applyFont="1" applyFill="1" applyBorder="1" applyAlignment="1">
      <alignment horizontal="center" vertical="center"/>
    </xf>
    <xf numFmtId="166" fontId="45" fillId="8" borderId="3" xfId="15" applyNumberFormat="1" applyFont="1" applyFill="1" applyBorder="1" applyAlignment="1">
      <alignment horizontal="center" vertical="center"/>
    </xf>
    <xf numFmtId="166" fontId="45" fillId="2" borderId="5" xfId="15" applyNumberFormat="1" applyFont="1" applyFill="1" applyBorder="1" applyAlignment="1">
      <alignment horizontal="center" vertical="center"/>
    </xf>
    <xf numFmtId="0" fontId="45" fillId="2" borderId="9" xfId="15" applyFont="1" applyFill="1" applyBorder="1" applyAlignment="1">
      <alignment horizontal="left" vertical="center"/>
    </xf>
    <xf numFmtId="0" fontId="45" fillId="2" borderId="8" xfId="15" applyFont="1" applyFill="1" applyBorder="1" applyAlignment="1">
      <alignment horizontal="left" vertical="center"/>
    </xf>
    <xf numFmtId="0" fontId="45" fillId="2" borderId="8" xfId="15" applyFont="1" applyFill="1" applyBorder="1" applyAlignment="1">
      <alignment horizontal="center" vertical="center"/>
    </xf>
    <xf numFmtId="0" fontId="45" fillId="8" borderId="8" xfId="15" applyFont="1" applyFill="1" applyBorder="1" applyAlignment="1">
      <alignment horizontal="center" vertical="center"/>
    </xf>
    <xf numFmtId="2" fontId="45" fillId="2" borderId="8" xfId="15" applyNumberFormat="1" applyFont="1" applyFill="1" applyBorder="1" applyAlignment="1">
      <alignment horizontal="center" vertical="center"/>
    </xf>
    <xf numFmtId="49" fontId="45" fillId="2" borderId="8" xfId="15" applyNumberFormat="1" applyFont="1" applyFill="1" applyBorder="1" applyAlignment="1">
      <alignment horizontal="center" vertical="center"/>
    </xf>
    <xf numFmtId="9" fontId="45" fillId="2" borderId="3" xfId="16" applyFont="1" applyFill="1" applyBorder="1" applyAlignment="1">
      <alignment horizontal="center" vertical="center"/>
    </xf>
    <xf numFmtId="9" fontId="45" fillId="2" borderId="10" xfId="16" applyFont="1" applyFill="1" applyBorder="1" applyAlignment="1">
      <alignment horizontal="center" vertical="center"/>
    </xf>
    <xf numFmtId="9" fontId="45" fillId="2" borderId="5" xfId="16" applyFont="1" applyFill="1" applyBorder="1" applyAlignment="1">
      <alignment horizontal="center" vertical="center"/>
    </xf>
    <xf numFmtId="9" fontId="45" fillId="2" borderId="11" xfId="16" applyFont="1" applyFill="1" applyBorder="1" applyAlignment="1">
      <alignment horizontal="center" vertical="center"/>
    </xf>
    <xf numFmtId="0" fontId="45" fillId="8" borderId="16" xfId="15" applyFont="1" applyFill="1" applyBorder="1" applyAlignment="1">
      <alignment horizontal="center" vertical="center"/>
    </xf>
    <xf numFmtId="9" fontId="45" fillId="2" borderId="16" xfId="16" applyFont="1" applyFill="1" applyBorder="1" applyAlignment="1">
      <alignment horizontal="center" vertical="center"/>
    </xf>
    <xf numFmtId="9" fontId="45" fillId="2" borderId="18" xfId="16" applyFont="1" applyFill="1" applyBorder="1" applyAlignment="1">
      <alignment horizontal="center" vertical="center"/>
    </xf>
    <xf numFmtId="166" fontId="45" fillId="2" borderId="7" xfId="15" applyNumberFormat="1" applyFont="1" applyFill="1" applyBorder="1" applyAlignment="1">
      <alignment horizontal="center" vertical="center"/>
    </xf>
    <xf numFmtId="9" fontId="45" fillId="2" borderId="7" xfId="16" applyFont="1" applyFill="1" applyBorder="1" applyAlignment="1">
      <alignment horizontal="center" vertical="center"/>
    </xf>
    <xf numFmtId="9" fontId="45" fillId="2" borderId="12" xfId="16" applyFont="1" applyFill="1" applyBorder="1" applyAlignment="1">
      <alignment horizontal="center" vertical="center"/>
    </xf>
    <xf numFmtId="2" fontId="45" fillId="2" borderId="23" xfId="15" applyNumberFormat="1" applyFont="1" applyFill="1" applyBorder="1" applyAlignment="1">
      <alignment horizontal="center" vertical="center"/>
    </xf>
    <xf numFmtId="0" fontId="45" fillId="2" borderId="24" xfId="15" applyFont="1" applyFill="1" applyBorder="1" applyAlignment="1">
      <alignment horizontal="left" vertical="center"/>
    </xf>
    <xf numFmtId="9" fontId="45" fillId="2" borderId="13" xfId="16" applyFont="1" applyFill="1" applyBorder="1" applyAlignment="1">
      <alignment horizontal="center" vertical="center"/>
    </xf>
    <xf numFmtId="9" fontId="45" fillId="2" borderId="14" xfId="16" applyFont="1" applyFill="1" applyBorder="1" applyAlignment="1">
      <alignment horizontal="center" vertical="center"/>
    </xf>
    <xf numFmtId="9" fontId="45" fillId="2" borderId="25" xfId="16" applyFont="1" applyFill="1" applyBorder="1" applyAlignment="1">
      <alignment horizontal="center" vertical="center"/>
    </xf>
    <xf numFmtId="1" fontId="45" fillId="8" borderId="8" xfId="15" applyNumberFormat="1" applyFont="1" applyFill="1" applyBorder="1" applyAlignment="1">
      <alignment horizontal="center" vertical="center"/>
    </xf>
    <xf numFmtId="9" fontId="45" fillId="8" borderId="8" xfId="16" applyFont="1" applyFill="1" applyBorder="1" applyAlignment="1">
      <alignment horizontal="center" vertical="center"/>
    </xf>
    <xf numFmtId="9" fontId="45" fillId="8" borderId="15" xfId="16" applyFont="1" applyFill="1" applyBorder="1" applyAlignment="1">
      <alignment horizontal="center" vertical="center"/>
    </xf>
    <xf numFmtId="9" fontId="45" fillId="8" borderId="19" xfId="16" applyFont="1" applyFill="1" applyBorder="1" applyAlignment="1">
      <alignment horizontal="center" vertical="center"/>
    </xf>
    <xf numFmtId="0" fontId="27" fillId="2" borderId="0" xfId="15" applyFont="1" applyFill="1" applyAlignment="1">
      <alignment vertical="center"/>
    </xf>
    <xf numFmtId="0" fontId="45" fillId="2" borderId="20" xfId="0" applyFont="1" applyFill="1" applyBorder="1" applyAlignment="1">
      <alignment horizontal="left" vertical="center"/>
    </xf>
    <xf numFmtId="0" fontId="45" fillId="2" borderId="16" xfId="0" applyFont="1" applyFill="1" applyBorder="1" applyAlignment="1">
      <alignment horizontal="left" vertical="center"/>
    </xf>
    <xf numFmtId="1" fontId="45" fillId="8" borderId="16" xfId="0" applyNumberFormat="1" applyFont="1" applyFill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49" fontId="45" fillId="2" borderId="17" xfId="0" applyNumberFormat="1" applyFont="1" applyFill="1" applyBorder="1" applyAlignment="1">
      <alignment horizontal="center" vertical="center"/>
    </xf>
    <xf numFmtId="9" fontId="45" fillId="2" borderId="17" xfId="15" applyNumberFormat="1" applyFont="1" applyFill="1" applyBorder="1" applyAlignment="1">
      <alignment horizontal="center" vertical="center"/>
    </xf>
    <xf numFmtId="9" fontId="45" fillId="2" borderId="26" xfId="15" applyNumberFormat="1" applyFont="1" applyFill="1" applyBorder="1" applyAlignment="1">
      <alignment horizontal="center" vertical="center"/>
    </xf>
    <xf numFmtId="0" fontId="45" fillId="8" borderId="2" xfId="0" applyFont="1" applyFill="1" applyBorder="1"/>
    <xf numFmtId="0" fontId="45" fillId="8" borderId="3" xfId="0" applyFont="1" applyFill="1" applyBorder="1"/>
    <xf numFmtId="0" fontId="45" fillId="8" borderId="3" xfId="0" applyFont="1" applyFill="1" applyBorder="1" applyAlignment="1">
      <alignment horizontal="center"/>
    </xf>
    <xf numFmtId="0" fontId="45" fillId="8" borderId="3" xfId="15" applyFont="1" applyFill="1" applyBorder="1" applyAlignment="1" applyProtection="1">
      <alignment horizontal="center" vertical="center"/>
      <protection locked="0"/>
    </xf>
    <xf numFmtId="2" fontId="45" fillId="8" borderId="3" xfId="15" applyNumberFormat="1" applyFont="1" applyFill="1" applyBorder="1" applyAlignment="1">
      <alignment horizontal="center" vertical="center"/>
    </xf>
    <xf numFmtId="49" fontId="45" fillId="8" borderId="3" xfId="15" applyNumberFormat="1" applyFont="1" applyFill="1" applyBorder="1" applyAlignment="1">
      <alignment horizontal="center" vertical="center"/>
    </xf>
    <xf numFmtId="0" fontId="47" fillId="2" borderId="0" xfId="15" applyFont="1" applyFill="1" applyAlignment="1">
      <alignment vertical="center"/>
    </xf>
    <xf numFmtId="0" fontId="45" fillId="8" borderId="4" xfId="0" applyFont="1" applyFill="1" applyBorder="1"/>
    <xf numFmtId="0" fontId="45" fillId="8" borderId="5" xfId="0" applyFont="1" applyFill="1" applyBorder="1"/>
    <xf numFmtId="0" fontId="45" fillId="8" borderId="5" xfId="0" applyFont="1" applyFill="1" applyBorder="1" applyAlignment="1">
      <alignment horizontal="center"/>
    </xf>
    <xf numFmtId="0" fontId="45" fillId="8" borderId="5" xfId="15" applyFont="1" applyFill="1" applyBorder="1" applyAlignment="1" applyProtection="1">
      <alignment horizontal="center" vertical="center"/>
      <protection locked="0"/>
    </xf>
    <xf numFmtId="2" fontId="45" fillId="8" borderId="5" xfId="15" applyNumberFormat="1" applyFont="1" applyFill="1" applyBorder="1" applyAlignment="1">
      <alignment horizontal="center" vertical="center"/>
    </xf>
    <xf numFmtId="49" fontId="45" fillId="8" borderId="5" xfId="15" applyNumberFormat="1" applyFont="1" applyFill="1" applyBorder="1" applyAlignment="1">
      <alignment horizontal="center" vertical="center"/>
    </xf>
    <xf numFmtId="0" fontId="45" fillId="8" borderId="6" xfId="0" applyFont="1" applyFill="1" applyBorder="1"/>
    <xf numFmtId="0" fontId="45" fillId="8" borderId="7" xfId="0" applyFont="1" applyFill="1" applyBorder="1"/>
    <xf numFmtId="0" fontId="45" fillId="8" borderId="7" xfId="0" applyFont="1" applyFill="1" applyBorder="1" applyAlignment="1">
      <alignment horizontal="center"/>
    </xf>
    <xf numFmtId="0" fontId="45" fillId="8" borderId="7" xfId="15" applyFont="1" applyFill="1" applyBorder="1" applyAlignment="1" applyProtection="1">
      <alignment horizontal="center" vertical="center"/>
      <protection locked="0"/>
    </xf>
    <xf numFmtId="2" fontId="45" fillId="8" borderId="7" xfId="15" applyNumberFormat="1" applyFont="1" applyFill="1" applyBorder="1" applyAlignment="1">
      <alignment horizontal="center" vertical="center"/>
    </xf>
    <xf numFmtId="49" fontId="45" fillId="8" borderId="7" xfId="15" applyNumberFormat="1" applyFont="1" applyFill="1" applyBorder="1" applyAlignment="1">
      <alignment horizontal="center" vertical="center"/>
    </xf>
    <xf numFmtId="0" fontId="45" fillId="2" borderId="8" xfId="15" applyFont="1" applyFill="1" applyBorder="1" applyAlignment="1" applyProtection="1">
      <alignment horizontal="center" vertical="center"/>
      <protection locked="0"/>
    </xf>
    <xf numFmtId="0" fontId="4" fillId="2" borderId="2" xfId="6" applyFont="1" applyFill="1" applyBorder="1" applyAlignment="1">
      <alignment vertical="center"/>
    </xf>
    <xf numFmtId="0" fontId="4" fillId="2" borderId="3" xfId="6" applyFont="1" applyFill="1" applyBorder="1" applyAlignment="1">
      <alignment vertical="center"/>
    </xf>
    <xf numFmtId="14" fontId="4" fillId="2" borderId="3" xfId="15" applyNumberFormat="1" applyFont="1" applyFill="1" applyBorder="1" applyAlignment="1">
      <alignment horizontal="center" vertical="center"/>
    </xf>
    <xf numFmtId="0" fontId="4" fillId="2" borderId="3" xfId="6" applyFont="1" applyFill="1" applyBorder="1" applyAlignment="1">
      <alignment horizontal="center" vertical="center"/>
    </xf>
    <xf numFmtId="0" fontId="4" fillId="2" borderId="3" xfId="15" applyFont="1" applyFill="1" applyBorder="1" applyAlignment="1">
      <alignment vertical="center"/>
    </xf>
    <xf numFmtId="0" fontId="4" fillId="2" borderId="4" xfId="6" applyFont="1" applyFill="1" applyBorder="1" applyAlignment="1">
      <alignment vertical="center"/>
    </xf>
    <xf numFmtId="0" fontId="4" fillId="2" borderId="5" xfId="6" applyFont="1" applyFill="1" applyBorder="1" applyAlignment="1">
      <alignment vertical="center"/>
    </xf>
    <xf numFmtId="14" fontId="4" fillId="2" borderId="5" xfId="15" applyNumberFormat="1" applyFont="1" applyFill="1" applyBorder="1" applyAlignment="1">
      <alignment horizontal="center" vertical="center"/>
    </xf>
    <xf numFmtId="0" fontId="4" fillId="2" borderId="5" xfId="6" applyFont="1" applyFill="1" applyBorder="1" applyAlignment="1">
      <alignment horizontal="center" vertical="center"/>
    </xf>
    <xf numFmtId="0" fontId="4" fillId="2" borderId="5" xfId="15" applyFont="1" applyFill="1" applyBorder="1" applyAlignment="1">
      <alignment vertical="center"/>
    </xf>
    <xf numFmtId="0" fontId="4" fillId="2" borderId="6" xfId="6" applyFont="1" applyFill="1" applyBorder="1" applyAlignment="1">
      <alignment vertical="center"/>
    </xf>
    <xf numFmtId="0" fontId="4" fillId="2" borderId="7" xfId="6" applyFont="1" applyFill="1" applyBorder="1" applyAlignment="1">
      <alignment vertical="center"/>
    </xf>
    <xf numFmtId="0" fontId="4" fillId="2" borderId="7" xfId="6" applyFont="1" applyFill="1" applyBorder="1" applyAlignment="1">
      <alignment horizontal="center" vertical="center"/>
    </xf>
    <xf numFmtId="0" fontId="4" fillId="2" borderId="7" xfId="15" applyFont="1" applyFill="1" applyBorder="1" applyAlignment="1">
      <alignment vertical="center"/>
    </xf>
    <xf numFmtId="0" fontId="3" fillId="2" borderId="27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3" fillId="2" borderId="29" xfId="0" applyFont="1" applyFill="1" applyBorder="1" applyAlignment="1" applyProtection="1">
      <alignment horizontal="left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hidden="1"/>
    </xf>
    <xf numFmtId="0" fontId="5" fillId="9" borderId="11" xfId="0" applyFont="1" applyFill="1" applyBorder="1" applyAlignment="1" applyProtection="1">
      <alignment horizontal="center" vertical="center" wrapText="1"/>
      <protection hidden="1"/>
    </xf>
    <xf numFmtId="0" fontId="5" fillId="9" borderId="12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 shrinkToFit="1"/>
    </xf>
    <xf numFmtId="0" fontId="33" fillId="0" borderId="1" xfId="11" applyFont="1" applyBorder="1"/>
    <xf numFmtId="0" fontId="1" fillId="0" borderId="1" xfId="11" applyBorder="1"/>
    <xf numFmtId="0" fontId="1" fillId="0" borderId="1" xfId="11" applyBorder="1" applyAlignment="1">
      <alignment horizontal="center"/>
    </xf>
    <xf numFmtId="0" fontId="1" fillId="0" borderId="0" xfId="11"/>
    <xf numFmtId="0" fontId="1" fillId="0" borderId="0" xfId="11" applyAlignment="1">
      <alignment horizontal="center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3" fillId="2" borderId="30" xfId="0" applyFont="1" applyFill="1" applyBorder="1" applyAlignment="1" applyProtection="1">
      <alignment vertical="center"/>
      <protection hidden="1"/>
    </xf>
    <xf numFmtId="0" fontId="4" fillId="2" borderId="31" xfId="0" applyFont="1" applyFill="1" applyBorder="1" applyAlignment="1" applyProtection="1">
      <alignment horizontal="center" vertical="center" wrapText="1"/>
      <protection hidden="1"/>
    </xf>
    <xf numFmtId="0" fontId="4" fillId="2" borderId="32" xfId="0" applyFont="1" applyFill="1" applyBorder="1" applyAlignment="1" applyProtection="1">
      <alignment horizontal="center" vertical="center" wrapText="1"/>
      <protection hidden="1"/>
    </xf>
    <xf numFmtId="0" fontId="4" fillId="0" borderId="33" xfId="0" applyFont="1" applyBorder="1" applyAlignment="1" applyProtection="1">
      <alignment horizontal="center" vertical="center" wrapText="1"/>
      <protection hidden="1"/>
    </xf>
    <xf numFmtId="0" fontId="4" fillId="2" borderId="34" xfId="0" applyFont="1" applyFill="1" applyBorder="1" applyAlignment="1" applyProtection="1">
      <alignment horizontal="center" vertical="center" wrapText="1"/>
      <protection hidden="1"/>
    </xf>
    <xf numFmtId="0" fontId="4" fillId="2" borderId="35" xfId="0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Protection="1"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9" fillId="2" borderId="0" xfId="14" applyFont="1" applyFill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13" fillId="2" borderId="0" xfId="0" applyFont="1" applyFill="1" applyAlignment="1" applyProtection="1">
      <alignment horizontal="left" vertical="center"/>
      <protection hidden="1"/>
    </xf>
    <xf numFmtId="0" fontId="1" fillId="0" borderId="30" xfId="11" applyBorder="1"/>
    <xf numFmtId="0" fontId="2" fillId="2" borderId="5" xfId="0" applyFont="1" applyFill="1" applyBorder="1" applyAlignment="1" applyProtection="1">
      <alignment horizontal="center" vertical="center"/>
      <protection locked="0"/>
    </xf>
    <xf numFmtId="49" fontId="18" fillId="2" borderId="0" xfId="0" applyNumberFormat="1" applyFont="1" applyFill="1" applyAlignment="1" applyProtection="1">
      <alignment horizontal="left" vertical="center"/>
      <protection locked="0"/>
    </xf>
    <xf numFmtId="0" fontId="44" fillId="2" borderId="36" xfId="0" applyFont="1" applyFill="1" applyBorder="1" applyAlignment="1">
      <alignment vertical="center"/>
    </xf>
    <xf numFmtId="0" fontId="9" fillId="2" borderId="0" xfId="0" applyFont="1" applyFill="1" applyAlignment="1" applyProtection="1">
      <alignment horizontal="left" vertical="center"/>
      <protection hidden="1"/>
    </xf>
    <xf numFmtId="0" fontId="9" fillId="2" borderId="0" xfId="0" applyFont="1" applyFill="1" applyAlignment="1" applyProtection="1">
      <alignment horizontal="left" vertical="center" shrinkToFit="1"/>
      <protection locked="0"/>
    </xf>
    <xf numFmtId="0" fontId="4" fillId="0" borderId="34" xfId="0" applyFont="1" applyBorder="1" applyAlignment="1" applyProtection="1">
      <alignment horizontal="center" vertical="center" wrapText="1"/>
      <protection hidden="1"/>
    </xf>
    <xf numFmtId="0" fontId="5" fillId="7" borderId="13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5" fillId="7" borderId="15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5" fillId="9" borderId="13" xfId="0" applyFont="1" applyFill="1" applyBorder="1" applyAlignment="1" applyProtection="1">
      <alignment horizontal="center" vertical="center"/>
      <protection hidden="1"/>
    </xf>
    <xf numFmtId="0" fontId="5" fillId="9" borderId="14" xfId="0" applyFont="1" applyFill="1" applyBorder="1" applyAlignment="1" applyProtection="1">
      <alignment horizontal="center" vertical="center"/>
      <protection hidden="1"/>
    </xf>
    <xf numFmtId="0" fontId="5" fillId="9" borderId="15" xfId="0" applyFont="1" applyFill="1" applyBorder="1" applyAlignment="1" applyProtection="1">
      <alignment horizontal="center" vertical="center"/>
      <protection hidden="1"/>
    </xf>
    <xf numFmtId="0" fontId="34" fillId="0" borderId="5" xfId="0" applyFont="1" applyBorder="1" applyAlignment="1">
      <alignment horizontal="center"/>
    </xf>
    <xf numFmtId="0" fontId="34" fillId="2" borderId="5" xfId="7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4" fillId="2" borderId="33" xfId="0" applyFont="1" applyFill="1" applyBorder="1" applyAlignment="1" applyProtection="1">
      <alignment horizontal="center" vertical="center" wrapText="1"/>
      <protection locked="0"/>
    </xf>
    <xf numFmtId="0" fontId="48" fillId="0" borderId="0" xfId="15" applyFont="1" applyAlignment="1">
      <alignment horizontal="left" vertical="center"/>
    </xf>
    <xf numFmtId="0" fontId="4" fillId="0" borderId="4" xfId="15" applyFont="1" applyBorder="1" applyAlignment="1">
      <alignment horizontal="left" vertical="center"/>
    </xf>
    <xf numFmtId="0" fontId="4" fillId="2" borderId="61" xfId="15" applyFont="1" applyFill="1" applyBorder="1" applyAlignment="1">
      <alignment horizontal="center" vertical="center"/>
    </xf>
    <xf numFmtId="1" fontId="27" fillId="8" borderId="61" xfId="15" applyNumberFormat="1" applyFont="1" applyFill="1" applyBorder="1" applyAlignment="1">
      <alignment horizontal="center" vertical="center"/>
    </xf>
    <xf numFmtId="0" fontId="4" fillId="2" borderId="61" xfId="15" applyFont="1" applyFill="1" applyBorder="1" applyAlignment="1">
      <alignment horizontal="center" vertical="center" wrapText="1"/>
    </xf>
    <xf numFmtId="2" fontId="4" fillId="2" borderId="61" xfId="15" applyNumberFormat="1" applyFont="1" applyFill="1" applyBorder="1" applyAlignment="1">
      <alignment horizontal="center" vertical="center"/>
    </xf>
    <xf numFmtId="0" fontId="45" fillId="0" borderId="4" xfId="15" applyFont="1" applyBorder="1" applyAlignment="1">
      <alignment horizontal="left" vertical="center"/>
    </xf>
    <xf numFmtId="0" fontId="45" fillId="0" borderId="6" xfId="15" applyFont="1" applyBorder="1" applyAlignment="1">
      <alignment horizontal="left" vertical="center"/>
    </xf>
    <xf numFmtId="0" fontId="45" fillId="0" borderId="20" xfId="15" applyFont="1" applyBorder="1" applyAlignment="1">
      <alignment horizontal="left" vertical="center"/>
    </xf>
    <xf numFmtId="49" fontId="45" fillId="2" borderId="62" xfId="15" applyNumberFormat="1" applyFont="1" applyFill="1" applyBorder="1" applyAlignment="1">
      <alignment horizontal="left" vertical="center"/>
    </xf>
    <xf numFmtId="0" fontId="45" fillId="2" borderId="16" xfId="15" applyFont="1" applyFill="1" applyBorder="1" applyAlignment="1">
      <alignment horizontal="center" vertical="center" wrapText="1"/>
    </xf>
    <xf numFmtId="0" fontId="45" fillId="2" borderId="62" xfId="15" applyFont="1" applyFill="1" applyBorder="1" applyAlignment="1">
      <alignment horizontal="center" vertical="center"/>
    </xf>
    <xf numFmtId="165" fontId="45" fillId="2" borderId="16" xfId="15" applyNumberFormat="1" applyFont="1" applyFill="1" applyBorder="1" applyAlignment="1">
      <alignment horizontal="center" vertical="center"/>
    </xf>
    <xf numFmtId="165" fontId="45" fillId="2" borderId="18" xfId="15" applyNumberFormat="1" applyFont="1" applyFill="1" applyBorder="1" applyAlignment="1">
      <alignment horizontal="center" vertical="center"/>
    </xf>
    <xf numFmtId="0" fontId="45" fillId="0" borderId="63" xfId="15" applyFont="1" applyBorder="1" applyAlignment="1">
      <alignment horizontal="left" vertical="center"/>
    </xf>
    <xf numFmtId="49" fontId="45" fillId="2" borderId="16" xfId="15" applyNumberFormat="1" applyFont="1" applyFill="1" applyBorder="1" applyAlignment="1">
      <alignment horizontal="left" vertical="center"/>
    </xf>
    <xf numFmtId="49" fontId="48" fillId="2" borderId="0" xfId="15" applyNumberFormat="1" applyFont="1" applyFill="1" applyAlignment="1">
      <alignment horizontal="left" vertical="center"/>
    </xf>
    <xf numFmtId="2" fontId="51" fillId="2" borderId="0" xfId="15" applyNumberFormat="1" applyFont="1" applyFill="1" applyAlignment="1">
      <alignment horizontal="right" vertical="center"/>
    </xf>
    <xf numFmtId="0" fontId="3" fillId="0" borderId="2" xfId="18" applyBorder="1" applyAlignment="1">
      <alignment horizontal="left"/>
    </xf>
    <xf numFmtId="0" fontId="3" fillId="0" borderId="13" xfId="18" applyBorder="1" applyAlignment="1">
      <alignment horizontal="left"/>
    </xf>
    <xf numFmtId="0" fontId="52" fillId="0" borderId="3" xfId="0" applyFont="1" applyBorder="1" applyAlignment="1">
      <alignment horizontal="center" vertical="center"/>
    </xf>
    <xf numFmtId="0" fontId="4" fillId="0" borderId="3" xfId="15" applyFont="1" applyBorder="1" applyAlignment="1">
      <alignment horizontal="center" vertical="center"/>
    </xf>
    <xf numFmtId="0" fontId="7" fillId="0" borderId="3" xfId="15" applyFont="1" applyBorder="1" applyAlignment="1">
      <alignment horizontal="center" vertical="center"/>
    </xf>
    <xf numFmtId="0" fontId="4" fillId="0" borderId="10" xfId="15" applyFont="1" applyBorder="1" applyAlignment="1">
      <alignment horizontal="center" vertical="center"/>
    </xf>
    <xf numFmtId="0" fontId="3" fillId="0" borderId="4" xfId="18" applyBorder="1" applyAlignment="1">
      <alignment horizontal="left"/>
    </xf>
    <xf numFmtId="0" fontId="3" fillId="0" borderId="14" xfId="18" applyBorder="1" applyAlignment="1">
      <alignment horizontal="left"/>
    </xf>
    <xf numFmtId="0" fontId="52" fillId="0" borderId="5" xfId="0" applyFont="1" applyBorder="1" applyAlignment="1">
      <alignment horizontal="center" vertical="center"/>
    </xf>
    <xf numFmtId="0" fontId="4" fillId="0" borderId="5" xfId="15" applyFont="1" applyBorder="1" applyAlignment="1">
      <alignment horizontal="center" vertical="center"/>
    </xf>
    <xf numFmtId="0" fontId="4" fillId="0" borderId="11" xfId="15" applyFont="1" applyBorder="1" applyAlignment="1">
      <alignment horizontal="center" vertical="center"/>
    </xf>
    <xf numFmtId="0" fontId="3" fillId="0" borderId="6" xfId="18" applyBorder="1" applyAlignment="1">
      <alignment horizontal="left"/>
    </xf>
    <xf numFmtId="0" fontId="3" fillId="0" borderId="25" xfId="18" applyBorder="1" applyAlignment="1">
      <alignment horizontal="left"/>
    </xf>
    <xf numFmtId="0" fontId="52" fillId="0" borderId="7" xfId="0" applyFont="1" applyBorder="1" applyAlignment="1">
      <alignment horizontal="center" vertical="center"/>
    </xf>
    <xf numFmtId="0" fontId="4" fillId="0" borderId="7" xfId="15" applyFont="1" applyBorder="1" applyAlignment="1">
      <alignment horizontal="center" vertical="center"/>
    </xf>
    <xf numFmtId="0" fontId="4" fillId="0" borderId="12" xfId="15" applyFont="1" applyBorder="1" applyAlignment="1">
      <alignment horizontal="center" vertical="center"/>
    </xf>
    <xf numFmtId="0" fontId="3" fillId="0" borderId="9" xfId="18" applyBorder="1" applyAlignment="1">
      <alignment horizontal="left"/>
    </xf>
    <xf numFmtId="0" fontId="4" fillId="8" borderId="8" xfId="15" applyFont="1" applyFill="1" applyBorder="1" applyAlignment="1">
      <alignment horizontal="center" vertical="center"/>
    </xf>
    <xf numFmtId="0" fontId="52" fillId="0" borderId="8" xfId="0" applyFont="1" applyBorder="1" applyAlignment="1">
      <alignment horizontal="center" vertical="center"/>
    </xf>
    <xf numFmtId="0" fontId="4" fillId="0" borderId="8" xfId="15" applyFont="1" applyBorder="1" applyAlignment="1">
      <alignment horizontal="center" vertical="center"/>
    </xf>
    <xf numFmtId="0" fontId="4" fillId="0" borderId="19" xfId="15" applyFont="1" applyBorder="1" applyAlignment="1">
      <alignment horizontal="center" vertical="center"/>
    </xf>
    <xf numFmtId="0" fontId="3" fillId="0" borderId="15" xfId="18" applyBorder="1" applyAlignment="1">
      <alignment horizontal="left"/>
    </xf>
    <xf numFmtId="0" fontId="3" fillId="0" borderId="1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31" xfId="18" applyBorder="1" applyAlignment="1">
      <alignment horizontal="left"/>
    </xf>
    <xf numFmtId="0" fontId="3" fillId="0" borderId="34" xfId="18" applyBorder="1" applyAlignment="1">
      <alignment horizontal="left"/>
    </xf>
    <xf numFmtId="0" fontId="4" fillId="8" borderId="33" xfId="15" applyFont="1" applyFill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" fillId="0" borderId="33" xfId="15" applyFont="1" applyBorder="1" applyAlignment="1">
      <alignment horizontal="center" vertical="center"/>
    </xf>
    <xf numFmtId="0" fontId="45" fillId="2" borderId="33" xfId="15" applyFont="1" applyFill="1" applyBorder="1" applyAlignment="1" applyProtection="1">
      <alignment horizontal="center" vertical="center"/>
      <protection locked="0"/>
    </xf>
    <xf numFmtId="0" fontId="4" fillId="0" borderId="35" xfId="15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4" xfId="18" applyBorder="1" applyAlignment="1">
      <alignment horizontal="left"/>
    </xf>
    <xf numFmtId="0" fontId="38" fillId="0" borderId="0" xfId="18" applyFont="1" applyAlignment="1">
      <alignment horizontal="left"/>
    </xf>
    <xf numFmtId="0" fontId="38" fillId="0" borderId="0" xfId="15" applyFont="1" applyAlignment="1">
      <alignment horizontal="right" vertical="center"/>
    </xf>
    <xf numFmtId="0" fontId="38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8" borderId="0" xfId="0" applyFill="1" applyAlignment="1">
      <alignment vertical="center"/>
    </xf>
    <xf numFmtId="0" fontId="12" fillId="0" borderId="0" xfId="2" applyFont="1" applyAlignment="1" applyProtection="1">
      <alignment vertical="center"/>
    </xf>
    <xf numFmtId="0" fontId="3" fillId="0" borderId="65" xfId="18" applyBorder="1" applyAlignment="1">
      <alignment horizontal="left"/>
    </xf>
    <xf numFmtId="0" fontId="3" fillId="0" borderId="36" xfId="18" applyBorder="1" applyAlignment="1">
      <alignment horizontal="left"/>
    </xf>
    <xf numFmtId="0" fontId="3" fillId="0" borderId="61" xfId="0" applyFont="1" applyBorder="1" applyAlignment="1">
      <alignment horizontal="center" vertical="center"/>
    </xf>
    <xf numFmtId="0" fontId="4" fillId="0" borderId="61" xfId="15" applyFont="1" applyBorder="1" applyAlignment="1">
      <alignment horizontal="center" vertical="center"/>
    </xf>
    <xf numFmtId="0" fontId="45" fillId="2" borderId="61" xfId="15" applyFont="1" applyFill="1" applyBorder="1" applyAlignment="1" applyProtection="1">
      <alignment horizontal="center" vertical="center"/>
      <protection locked="0"/>
    </xf>
    <xf numFmtId="0" fontId="4" fillId="0" borderId="66" xfId="15" applyFont="1" applyBorder="1" applyAlignment="1">
      <alignment horizontal="center" vertical="center"/>
    </xf>
    <xf numFmtId="0" fontId="3" fillId="0" borderId="20" xfId="18" applyBorder="1" applyAlignment="1">
      <alignment horizontal="left"/>
    </xf>
    <xf numFmtId="0" fontId="3" fillId="0" borderId="52" xfId="18" applyBorder="1" applyAlignment="1">
      <alignment horizontal="left"/>
    </xf>
    <xf numFmtId="0" fontId="3" fillId="0" borderId="16" xfId="0" applyFont="1" applyBorder="1" applyAlignment="1">
      <alignment horizontal="center" vertical="center"/>
    </xf>
    <xf numFmtId="0" fontId="4" fillId="0" borderId="16" xfId="15" applyFont="1" applyBorder="1" applyAlignment="1">
      <alignment horizontal="center" vertical="center"/>
    </xf>
    <xf numFmtId="0" fontId="4" fillId="8" borderId="16" xfId="15" applyFont="1" applyFill="1" applyBorder="1" applyAlignment="1">
      <alignment horizontal="center" vertical="center"/>
    </xf>
    <xf numFmtId="0" fontId="4" fillId="0" borderId="62" xfId="15" applyFont="1" applyBorder="1" applyAlignment="1">
      <alignment horizontal="center" vertical="center"/>
    </xf>
    <xf numFmtId="0" fontId="52" fillId="0" borderId="62" xfId="0" applyFont="1" applyBorder="1" applyAlignment="1">
      <alignment horizontal="center" vertical="center"/>
    </xf>
    <xf numFmtId="0" fontId="4" fillId="8" borderId="62" xfId="15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7" xfId="15" applyFont="1" applyBorder="1" applyAlignment="1">
      <alignment horizontal="center" vertical="center"/>
    </xf>
    <xf numFmtId="0" fontId="3" fillId="0" borderId="68" xfId="18" applyBorder="1" applyAlignment="1">
      <alignment horizontal="left"/>
    </xf>
    <xf numFmtId="0" fontId="3" fillId="0" borderId="55" xfId="18" applyBorder="1" applyAlignment="1">
      <alignment horizontal="left"/>
    </xf>
    <xf numFmtId="0" fontId="4" fillId="0" borderId="17" xfId="15" applyFont="1" applyBorder="1" applyAlignment="1">
      <alignment horizontal="center" vertical="center"/>
    </xf>
    <xf numFmtId="0" fontId="52" fillId="0" borderId="17" xfId="0" applyFont="1" applyBorder="1" applyAlignment="1">
      <alignment horizontal="center" vertical="center"/>
    </xf>
    <xf numFmtId="0" fontId="4" fillId="8" borderId="17" xfId="15" applyFont="1" applyFill="1" applyBorder="1" applyAlignment="1">
      <alignment horizontal="center" vertical="center"/>
    </xf>
    <xf numFmtId="0" fontId="4" fillId="0" borderId="26" xfId="15" applyFont="1" applyBorder="1" applyAlignment="1">
      <alignment horizontal="center" vertical="center"/>
    </xf>
    <xf numFmtId="0" fontId="9" fillId="2" borderId="14" xfId="0" applyFont="1" applyFill="1" applyBorder="1" applyAlignment="1" applyProtection="1">
      <alignment horizontal="left" vertical="center" shrinkToFit="1"/>
      <protection locked="0"/>
    </xf>
    <xf numFmtId="0" fontId="9" fillId="2" borderId="37" xfId="0" applyFont="1" applyFill="1" applyBorder="1" applyAlignment="1" applyProtection="1">
      <alignment horizontal="left" vertical="center" shrinkToFit="1"/>
      <protection locked="0"/>
    </xf>
    <xf numFmtId="0" fontId="9" fillId="2" borderId="28" xfId="0" applyFont="1" applyFill="1" applyBorder="1" applyAlignment="1" applyProtection="1">
      <alignment horizontal="left" vertical="center" shrinkToFit="1"/>
      <protection locked="0"/>
    </xf>
    <xf numFmtId="0" fontId="3" fillId="2" borderId="42" xfId="0" applyFont="1" applyFill="1" applyBorder="1" applyAlignment="1" applyProtection="1">
      <alignment horizontal="left" vertical="center" wrapText="1"/>
      <protection hidden="1"/>
    </xf>
    <xf numFmtId="0" fontId="3" fillId="2" borderId="43" xfId="0" applyFont="1" applyFill="1" applyBorder="1" applyAlignment="1" applyProtection="1">
      <alignment horizontal="left" vertical="center" wrapText="1"/>
      <protection hidden="1"/>
    </xf>
    <xf numFmtId="0" fontId="3" fillId="2" borderId="44" xfId="0" applyFont="1" applyFill="1" applyBorder="1" applyAlignment="1" applyProtection="1">
      <alignment horizontal="left" vertical="center" wrapText="1"/>
      <protection hidden="1"/>
    </xf>
    <xf numFmtId="0" fontId="3" fillId="2" borderId="45" xfId="0" applyFont="1" applyFill="1" applyBorder="1" applyAlignment="1" applyProtection="1">
      <alignment horizontal="left" vertical="center" wrapText="1"/>
      <protection hidden="1"/>
    </xf>
    <xf numFmtId="0" fontId="3" fillId="2" borderId="46" xfId="0" applyFont="1" applyFill="1" applyBorder="1" applyAlignment="1" applyProtection="1">
      <alignment horizontal="left" vertical="center" wrapText="1"/>
      <protection hidden="1"/>
    </xf>
    <xf numFmtId="0" fontId="3" fillId="2" borderId="47" xfId="0" applyFont="1" applyFill="1" applyBorder="1" applyAlignment="1" applyProtection="1">
      <alignment horizontal="left" vertical="center" wrapText="1"/>
      <protection hidden="1"/>
    </xf>
    <xf numFmtId="49" fontId="18" fillId="2" borderId="14" xfId="0" applyNumberFormat="1" applyFont="1" applyFill="1" applyBorder="1" applyAlignment="1" applyProtection="1">
      <alignment horizontal="left" vertical="center"/>
      <protection locked="0"/>
    </xf>
    <xf numFmtId="49" fontId="18" fillId="2" borderId="37" xfId="0" applyNumberFormat="1" applyFont="1" applyFill="1" applyBorder="1" applyAlignment="1" applyProtection="1">
      <alignment horizontal="left" vertical="center"/>
      <protection locked="0"/>
    </xf>
    <xf numFmtId="49" fontId="18" fillId="2" borderId="28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2" borderId="5" xfId="0" applyFont="1" applyFill="1" applyBorder="1" applyAlignment="1" applyProtection="1">
      <alignment horizontal="left" vertical="center"/>
      <protection hidden="1"/>
    </xf>
    <xf numFmtId="0" fontId="3" fillId="2" borderId="6" xfId="0" applyFont="1" applyFill="1" applyBorder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left" vertical="center"/>
      <protection hidden="1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49" fontId="18" fillId="2" borderId="25" xfId="0" applyNumberFormat="1" applyFont="1" applyFill="1" applyBorder="1" applyAlignment="1" applyProtection="1">
      <alignment horizontal="left" vertical="center"/>
      <protection locked="0"/>
    </xf>
    <xf numFmtId="49" fontId="18" fillId="2" borderId="38" xfId="0" applyNumberFormat="1" applyFont="1" applyFill="1" applyBorder="1" applyAlignment="1" applyProtection="1">
      <alignment horizontal="left" vertical="center"/>
      <protection locked="0"/>
    </xf>
    <xf numFmtId="49" fontId="18" fillId="2" borderId="29" xfId="0" applyNumberFormat="1" applyFont="1" applyFill="1" applyBorder="1" applyAlignment="1" applyProtection="1">
      <alignment horizontal="left" vertical="center"/>
      <protection locked="0"/>
    </xf>
    <xf numFmtId="49" fontId="18" fillId="2" borderId="0" xfId="0" applyNumberFormat="1" applyFont="1" applyFill="1" applyAlignment="1" applyProtection="1">
      <alignment horizontal="left" vertical="center"/>
      <protection locked="0"/>
    </xf>
    <xf numFmtId="0" fontId="23" fillId="2" borderId="39" xfId="0" applyFont="1" applyFill="1" applyBorder="1" applyAlignment="1" applyProtection="1">
      <alignment vertical="center"/>
      <protection hidden="1"/>
    </xf>
    <xf numFmtId="0" fontId="23" fillId="2" borderId="40" xfId="0" applyFont="1" applyFill="1" applyBorder="1" applyAlignment="1" applyProtection="1">
      <alignment vertical="center"/>
      <protection hidden="1"/>
    </xf>
    <xf numFmtId="0" fontId="23" fillId="2" borderId="27" xfId="0" applyFont="1" applyFill="1" applyBorder="1" applyAlignment="1" applyProtection="1">
      <alignment vertical="center"/>
      <protection hidden="1"/>
    </xf>
    <xf numFmtId="0" fontId="3" fillId="2" borderId="41" xfId="0" applyFont="1" applyFill="1" applyBorder="1" applyAlignment="1" applyProtection="1">
      <alignment vertical="center"/>
      <protection locked="0"/>
    </xf>
    <xf numFmtId="0" fontId="3" fillId="2" borderId="37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0" fontId="3" fillId="2" borderId="48" xfId="0" applyFont="1" applyFill="1" applyBorder="1" applyAlignment="1" applyProtection="1">
      <alignment vertical="center"/>
      <protection locked="0"/>
    </xf>
    <xf numFmtId="0" fontId="3" fillId="2" borderId="38" xfId="0" applyFont="1" applyFill="1" applyBorder="1" applyAlignment="1" applyProtection="1">
      <alignment vertical="center"/>
      <protection locked="0"/>
    </xf>
    <xf numFmtId="0" fontId="3" fillId="2" borderId="29" xfId="0" applyFont="1" applyFill="1" applyBorder="1" applyAlignment="1" applyProtection="1">
      <alignment vertical="center"/>
      <protection locked="0"/>
    </xf>
    <xf numFmtId="14" fontId="21" fillId="2" borderId="0" xfId="0" applyNumberFormat="1" applyFont="1" applyFill="1" applyAlignment="1" applyProtection="1">
      <alignment horizontal="left"/>
      <protection locked="0"/>
    </xf>
    <xf numFmtId="0" fontId="9" fillId="2" borderId="49" xfId="0" applyFont="1" applyFill="1" applyBorder="1" applyAlignment="1" applyProtection="1">
      <alignment horizontal="left" vertical="center"/>
      <protection hidden="1"/>
    </xf>
    <xf numFmtId="0" fontId="9" fillId="2" borderId="50" xfId="0" applyFont="1" applyFill="1" applyBorder="1" applyAlignment="1" applyProtection="1">
      <alignment horizontal="left" vertical="center"/>
      <protection hidden="1"/>
    </xf>
    <xf numFmtId="0" fontId="9" fillId="2" borderId="51" xfId="0" applyFont="1" applyFill="1" applyBorder="1" applyAlignment="1" applyProtection="1">
      <alignment horizontal="left" vertical="center"/>
      <protection hidden="1"/>
    </xf>
    <xf numFmtId="0" fontId="3" fillId="2" borderId="20" xfId="0" applyFont="1" applyFill="1" applyBorder="1" applyAlignment="1" applyProtection="1">
      <alignment horizontal="left" vertical="center"/>
      <protection hidden="1"/>
    </xf>
    <xf numFmtId="0" fontId="3" fillId="2" borderId="16" xfId="0" applyFont="1" applyFill="1" applyBorder="1" applyAlignment="1" applyProtection="1">
      <alignment horizontal="left" vertical="center"/>
      <protection hidden="1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3" fillId="2" borderId="20" xfId="0" applyFont="1" applyFill="1" applyBorder="1" applyAlignment="1" applyProtection="1">
      <alignment horizontal="left" vertical="center" wrapText="1"/>
      <protection hidden="1"/>
    </xf>
    <xf numFmtId="0" fontId="3" fillId="2" borderId="16" xfId="0" applyFont="1" applyFill="1" applyBorder="1" applyAlignment="1" applyProtection="1">
      <alignment horizontal="left" vertical="center" wrapText="1"/>
      <protection hidden="1"/>
    </xf>
    <xf numFmtId="0" fontId="3" fillId="2" borderId="5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5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37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hidden="1"/>
    </xf>
    <xf numFmtId="0" fontId="3" fillId="2" borderId="5" xfId="0" applyFont="1" applyFill="1" applyBorder="1" applyAlignment="1" applyProtection="1">
      <alignment horizontal="left" vertical="center" wrapText="1"/>
      <protection hidden="1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3" fillId="2" borderId="37" xfId="0" applyFont="1" applyFill="1" applyBorder="1" applyAlignment="1" applyProtection="1">
      <alignment horizontal="left" vertical="center" wrapText="1"/>
      <protection locked="0"/>
    </xf>
    <xf numFmtId="0" fontId="3" fillId="2" borderId="28" xfId="0" applyFont="1" applyFill="1" applyBorder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left" vertical="center"/>
      <protection hidden="1"/>
    </xf>
    <xf numFmtId="0" fontId="3" fillId="2" borderId="25" xfId="0" applyFont="1" applyFill="1" applyBorder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52" xfId="0" applyFont="1" applyFill="1" applyBorder="1" applyAlignment="1" applyProtection="1">
      <alignment horizontal="left" vertical="center"/>
      <protection hidden="1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0" fillId="0" borderId="30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0" xfId="0" applyBorder="1" applyProtection="1">
      <protection hidden="1"/>
    </xf>
    <xf numFmtId="0" fontId="0" fillId="0" borderId="51" xfId="0" applyBorder="1" applyProtection="1">
      <protection hidden="1"/>
    </xf>
    <xf numFmtId="0" fontId="3" fillId="2" borderId="58" xfId="0" applyFont="1" applyFill="1" applyBorder="1" applyAlignment="1" applyProtection="1">
      <alignment horizontal="left" vertical="center" wrapText="1"/>
      <protection locked="0"/>
    </xf>
    <xf numFmtId="0" fontId="0" fillId="0" borderId="59" xfId="0" applyBorder="1"/>
    <xf numFmtId="0" fontId="0" fillId="0" borderId="60" xfId="0" applyBorder="1"/>
    <xf numFmtId="0" fontId="0" fillId="0" borderId="52" xfId="0" applyBorder="1"/>
    <xf numFmtId="0" fontId="0" fillId="0" borderId="1" xfId="0" applyBorder="1"/>
    <xf numFmtId="0" fontId="0" fillId="0" borderId="53" xfId="0" applyBorder="1"/>
    <xf numFmtId="0" fontId="7" fillId="2" borderId="0" xfId="15" applyFont="1" applyFill="1" applyAlignment="1">
      <alignment horizontal="center" vertical="center"/>
    </xf>
    <xf numFmtId="0" fontId="7" fillId="4" borderId="1" xfId="15" applyFont="1" applyFill="1" applyBorder="1" applyAlignment="1">
      <alignment horizontal="center" vertical="center"/>
    </xf>
    <xf numFmtId="0" fontId="7" fillId="4" borderId="21" xfId="15" applyFont="1" applyFill="1" applyBorder="1" applyAlignment="1">
      <alignment horizontal="center" vertical="center"/>
    </xf>
    <xf numFmtId="0" fontId="7" fillId="4" borderId="14" xfId="15" applyFont="1" applyFill="1" applyBorder="1" applyAlignment="1">
      <alignment horizontal="center" vertical="center"/>
    </xf>
    <xf numFmtId="0" fontId="7" fillId="4" borderId="22" xfId="15" applyFont="1" applyFill="1" applyBorder="1" applyAlignment="1">
      <alignment horizontal="center" vertical="center"/>
    </xf>
    <xf numFmtId="0" fontId="7" fillId="10" borderId="8" xfId="15" applyFont="1" applyFill="1" applyBorder="1" applyAlignment="1">
      <alignment horizontal="center" vertical="center"/>
    </xf>
    <xf numFmtId="0" fontId="7" fillId="10" borderId="5" xfId="15" applyFont="1" applyFill="1" applyBorder="1" applyAlignment="1">
      <alignment horizontal="center" vertical="center"/>
    </xf>
    <xf numFmtId="0" fontId="7" fillId="3" borderId="5" xfId="15" applyFont="1" applyFill="1" applyBorder="1" applyAlignment="1">
      <alignment horizontal="center" vertical="center"/>
    </xf>
    <xf numFmtId="0" fontId="7" fillId="3" borderId="8" xfId="15" applyFont="1" applyFill="1" applyBorder="1" applyAlignment="1">
      <alignment horizontal="center" vertical="center"/>
    </xf>
    <xf numFmtId="0" fontId="7" fillId="3" borderId="17" xfId="15" applyFont="1" applyFill="1" applyBorder="1" applyAlignment="1">
      <alignment horizontal="center" vertical="center"/>
    </xf>
    <xf numFmtId="167" fontId="7" fillId="3" borderId="8" xfId="15" applyNumberFormat="1" applyFont="1" applyFill="1" applyBorder="1" applyAlignment="1">
      <alignment horizontal="center" vertical="center" wrapText="1"/>
    </xf>
    <xf numFmtId="167" fontId="7" fillId="3" borderId="17" xfId="15" applyNumberFormat="1" applyFont="1" applyFill="1" applyBorder="1" applyAlignment="1">
      <alignment horizontal="center" vertical="center" wrapText="1"/>
    </xf>
    <xf numFmtId="0" fontId="7" fillId="3" borderId="61" xfId="15" applyFont="1" applyFill="1" applyBorder="1" applyAlignment="1">
      <alignment horizontal="center" vertical="center"/>
    </xf>
    <xf numFmtId="49" fontId="7" fillId="3" borderId="8" xfId="15" applyNumberFormat="1" applyFont="1" applyFill="1" applyBorder="1" applyAlignment="1">
      <alignment horizontal="center" vertical="center"/>
    </xf>
    <xf numFmtId="49" fontId="7" fillId="3" borderId="17" xfId="15" applyNumberFormat="1" applyFont="1" applyFill="1" applyBorder="1" applyAlignment="1">
      <alignment horizontal="center" vertical="center"/>
    </xf>
    <xf numFmtId="0" fontId="3" fillId="3" borderId="8" xfId="15" applyFill="1" applyBorder="1" applyAlignment="1">
      <alignment horizontal="center" vertical="center"/>
    </xf>
    <xf numFmtId="1" fontId="7" fillId="11" borderId="8" xfId="15" applyNumberFormat="1" applyFont="1" applyFill="1" applyBorder="1" applyAlignment="1">
      <alignment horizontal="center" vertical="center"/>
    </xf>
    <xf numFmtId="1" fontId="7" fillId="11" borderId="61" xfId="15" applyNumberFormat="1" applyFont="1" applyFill="1" applyBorder="1" applyAlignment="1">
      <alignment horizontal="center" vertical="center"/>
    </xf>
  </cellXfs>
  <cellStyles count="19">
    <cellStyle name="čárky [0]_classic" xfId="1" xr:uid="{00000000-0005-0000-0000-000000000000}"/>
    <cellStyle name="Hypertextový odkaz" xfId="2" builtinId="8"/>
    <cellStyle name="můj" xfId="3" xr:uid="{00000000-0005-0000-0000-000002000000}"/>
    <cellStyle name="normálne_Hárok1" xfId="4" xr:uid="{00000000-0005-0000-0000-000003000000}"/>
    <cellStyle name="Normální" xfId="0" builtinId="0"/>
    <cellStyle name="Normální 12" xfId="5" xr:uid="{00000000-0005-0000-0000-000005000000}"/>
    <cellStyle name="Normální 2" xfId="6" xr:uid="{00000000-0005-0000-0000-000006000000}"/>
    <cellStyle name="Normální 3" xfId="7" xr:uid="{00000000-0005-0000-0000-000007000000}"/>
    <cellStyle name="Normální 4" xfId="8" xr:uid="{00000000-0005-0000-0000-000008000000}"/>
    <cellStyle name="Normální 5" xfId="9" xr:uid="{00000000-0005-0000-0000-000009000000}"/>
    <cellStyle name="Normální 6" xfId="10" xr:uid="{00000000-0005-0000-0000-00000A000000}"/>
    <cellStyle name="normální 7" xfId="11" xr:uid="{00000000-0005-0000-0000-00000B000000}"/>
    <cellStyle name="normální_cz_objednavkovy_formular_verra_metal 2" xfId="12" xr:uid="{00000000-0005-0000-0000-00000C000000}"/>
    <cellStyle name="normální_List1" xfId="13" xr:uid="{00000000-0005-0000-0000-00000D000000}"/>
    <cellStyle name="normální_List3_1" xfId="14" xr:uid="{00000000-0005-0000-0000-00000E000000}"/>
    <cellStyle name="normální_NTZ0860-17 rozšíření látek" xfId="18" xr:uid="{00000000-0005-0000-0000-00000F000000}"/>
    <cellStyle name="normální_Ruda - list do vzorníku - LÁTKY 2010_220410 2" xfId="15" xr:uid="{00000000-0005-0000-0000-000010000000}"/>
    <cellStyle name="Procenta" xfId="16" builtinId="5"/>
    <cellStyle name="Procenta 2" xfId="17" xr:uid="{00000000-0005-0000-0000-000012000000}"/>
  </cellStyles>
  <dxfs count="4">
    <dxf>
      <fill>
        <patternFill>
          <bgColor rgb="FFFFF2CC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</xdr:colOff>
      <xdr:row>22</xdr:row>
      <xdr:rowOff>83820</xdr:rowOff>
    </xdr:from>
    <xdr:to>
      <xdr:col>2</xdr:col>
      <xdr:colOff>701040</xdr:colOff>
      <xdr:row>22</xdr:row>
      <xdr:rowOff>800100</xdr:rowOff>
    </xdr:to>
    <xdr:pic>
      <xdr:nvPicPr>
        <xdr:cNvPr id="23771" name="Obrázek 2">
          <a:extLst>
            <a:ext uri="{FF2B5EF4-FFF2-40B4-BE49-F238E27FC236}">
              <a16:creationId xmlns:a16="http://schemas.microsoft.com/office/drawing/2014/main" id="{00000000-0008-0000-0600-0000DB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3482340"/>
          <a:ext cx="6553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23</xdr:row>
      <xdr:rowOff>99060</xdr:rowOff>
    </xdr:from>
    <xdr:to>
      <xdr:col>2</xdr:col>
      <xdr:colOff>716280</xdr:colOff>
      <xdr:row>23</xdr:row>
      <xdr:rowOff>822960</xdr:rowOff>
    </xdr:to>
    <xdr:pic>
      <xdr:nvPicPr>
        <xdr:cNvPr id="23772" name="Obrázek 3">
          <a:extLst>
            <a:ext uri="{FF2B5EF4-FFF2-40B4-BE49-F238E27FC236}">
              <a16:creationId xmlns:a16="http://schemas.microsoft.com/office/drawing/2014/main" id="{00000000-0008-0000-0600-0000DC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4396740"/>
          <a:ext cx="6705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24</xdr:row>
      <xdr:rowOff>99060</xdr:rowOff>
    </xdr:from>
    <xdr:to>
      <xdr:col>2</xdr:col>
      <xdr:colOff>716280</xdr:colOff>
      <xdr:row>24</xdr:row>
      <xdr:rowOff>822960</xdr:rowOff>
    </xdr:to>
    <xdr:pic>
      <xdr:nvPicPr>
        <xdr:cNvPr id="23773" name="Obrázek 1">
          <a:extLst>
            <a:ext uri="{FF2B5EF4-FFF2-40B4-BE49-F238E27FC236}">
              <a16:creationId xmlns:a16="http://schemas.microsoft.com/office/drawing/2014/main" id="{00000000-0008-0000-0600-0000DD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5295900"/>
          <a:ext cx="6705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T47"/>
  <sheetViews>
    <sheetView tabSelected="1" zoomScale="90" zoomScaleNormal="90" zoomScaleSheetLayoutView="75" workbookViewId="0">
      <selection activeCell="C52" sqref="C52:C53"/>
    </sheetView>
  </sheetViews>
  <sheetFormatPr defaultColWidth="9.140625" defaultRowHeight="12.75"/>
  <cols>
    <col min="1" max="1" width="10.140625" style="100" customWidth="1"/>
    <col min="2" max="2" width="7.28515625" style="100" bestFit="1" customWidth="1"/>
    <col min="3" max="8" width="10.140625" style="100" customWidth="1"/>
    <col min="9" max="9" width="14.85546875" style="100" bestFit="1" customWidth="1"/>
    <col min="10" max="16" width="10.140625" style="100" customWidth="1"/>
    <col min="17" max="17" width="31" style="100" customWidth="1"/>
    <col min="18" max="18" width="26.5703125" style="100" customWidth="1"/>
    <col min="19" max="19" width="20.28515625" style="100" customWidth="1"/>
    <col min="20" max="16384" width="9.140625" style="100"/>
  </cols>
  <sheetData>
    <row r="1" spans="1:20" s="86" customFormat="1" ht="15.75">
      <c r="A1" s="2" t="s">
        <v>11</v>
      </c>
      <c r="B1" s="2"/>
      <c r="C1" s="2"/>
      <c r="D1" s="2"/>
      <c r="E1" s="2"/>
      <c r="F1" s="3"/>
      <c r="G1" s="3"/>
      <c r="H1" s="3"/>
      <c r="I1" s="3"/>
      <c r="K1" s="3"/>
      <c r="L1" s="3"/>
      <c r="M1" s="3"/>
      <c r="N1" s="3"/>
      <c r="O1" s="3"/>
      <c r="P1" s="3"/>
      <c r="Q1" s="6"/>
      <c r="R1" s="6"/>
      <c r="S1" s="6" t="s">
        <v>49</v>
      </c>
    </row>
    <row r="2" spans="1:20" s="86" customFormat="1" ht="15.75" customHeight="1">
      <c r="A2" s="4" t="s">
        <v>4</v>
      </c>
      <c r="B2" s="4"/>
      <c r="C2" s="4"/>
      <c r="D2" s="4"/>
      <c r="E2" s="4"/>
      <c r="F2" s="87"/>
      <c r="G2" s="87"/>
      <c r="H2" s="87"/>
      <c r="I2" s="87"/>
      <c r="J2" s="87"/>
      <c r="K2" s="5" t="s">
        <v>50</v>
      </c>
      <c r="L2" s="87"/>
      <c r="M2" s="5" t="s">
        <v>13</v>
      </c>
      <c r="N2" s="87"/>
      <c r="O2" s="87"/>
      <c r="P2" s="87"/>
      <c r="Q2" s="88"/>
      <c r="R2" s="88"/>
      <c r="S2" s="88" t="s">
        <v>0</v>
      </c>
    </row>
    <row r="3" spans="1:20" s="92" customFormat="1" ht="40.5" customHeight="1">
      <c r="A3" s="381" t="str">
        <f>VLOOKUP('Luna překlady'!A2,'Luna překlady'!A:D,VLOOKUP(S3,'Luna překlady'!$G$1:$H$4,2,0),0)</f>
        <v>Bon de commande: rouleaux intérieurs en tissu</v>
      </c>
      <c r="B3" s="89"/>
      <c r="C3" s="89"/>
      <c r="D3" s="89"/>
      <c r="E3" s="89"/>
      <c r="F3" s="89"/>
      <c r="G3" s="90"/>
      <c r="H3" s="91"/>
      <c r="J3" s="93"/>
      <c r="K3" s="93"/>
      <c r="L3" s="93"/>
      <c r="M3" s="93"/>
      <c r="N3" s="93"/>
      <c r="O3" s="94"/>
      <c r="P3" s="94"/>
      <c r="S3" s="380" t="s">
        <v>593</v>
      </c>
    </row>
    <row r="4" spans="1:20" s="97" customFormat="1" ht="20.25" customHeight="1">
      <c r="A4" s="95" t="s">
        <v>256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R4" s="98"/>
      <c r="S4" s="98"/>
    </row>
    <row r="5" spans="1:20" s="97" customFormat="1" ht="15" customHeight="1" thickBot="1"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R5" s="99"/>
      <c r="S5" s="99"/>
    </row>
    <row r="6" spans="1:20" s="97" customFormat="1" ht="15" customHeight="1" thickBot="1">
      <c r="A6" s="528" t="str">
        <f>VLOOKUP('Luna překlady'!A3,'Luna překlady'!A:D,VLOOKUP(S3,'Luna překlady'!$G$1:$H$4,2,0),0)</f>
        <v>Commande</v>
      </c>
      <c r="B6" s="529"/>
      <c r="C6" s="529"/>
      <c r="D6" s="529"/>
      <c r="E6" s="529"/>
      <c r="F6" s="530"/>
      <c r="G6" s="100"/>
      <c r="H6" s="528" t="str">
        <f>VLOOKUP('Luna překlady'!A8,'Luna překlady'!A:D,VLOOKUP(S3,'Luna překlady'!$G$1:$H$4,2,0),0)</f>
        <v>Client</v>
      </c>
      <c r="I6" s="529"/>
      <c r="J6" s="529"/>
      <c r="K6" s="529"/>
      <c r="L6" s="530"/>
      <c r="M6" s="96"/>
      <c r="N6" s="96"/>
      <c r="O6" s="96"/>
      <c r="P6" s="96"/>
      <c r="R6" s="99"/>
      <c r="S6" s="99"/>
    </row>
    <row r="7" spans="1:20" s="97" customFormat="1" ht="15" customHeight="1" thickTop="1">
      <c r="A7" s="531" t="str">
        <f>VLOOKUP('Luna překlady'!A4,'Luna překlady'!A:D,VLOOKUP(S3,'Luna překlady'!$G$1:$H$4,2,0),0)</f>
        <v>Numero de commande</v>
      </c>
      <c r="B7" s="532"/>
      <c r="C7" s="533"/>
      <c r="D7" s="533"/>
      <c r="E7" s="533"/>
      <c r="F7" s="534"/>
      <c r="H7" s="535" t="str">
        <f>VLOOKUP('Luna překlady'!A9,'Luna překlady'!A:D,VLOOKUP(S3,'Luna překlady'!$G$1:$H$4,2,0),0)</f>
        <v xml:space="preserve"> </v>
      </c>
      <c r="I7" s="536"/>
      <c r="J7" s="537"/>
      <c r="K7" s="538"/>
      <c r="L7" s="539"/>
      <c r="M7" s="96"/>
      <c r="N7" s="96"/>
      <c r="O7" s="96"/>
      <c r="P7" s="96"/>
      <c r="R7" s="99"/>
      <c r="S7" s="99"/>
    </row>
    <row r="8" spans="1:20" s="97" customFormat="1" ht="15" customHeight="1">
      <c r="A8" s="506"/>
      <c r="B8" s="507"/>
      <c r="C8" s="510"/>
      <c r="D8" s="510"/>
      <c r="E8" s="510"/>
      <c r="F8" s="511"/>
      <c r="H8" s="506" t="str">
        <f>VLOOKUP('Luna překlady'!A10,'Luna překlady'!A:D,VLOOKUP(S3,'Luna překlady'!$G$1:$H$4,2,0),0)</f>
        <v>VAT</v>
      </c>
      <c r="I8" s="507"/>
      <c r="J8" s="540"/>
      <c r="K8" s="541"/>
      <c r="L8" s="542"/>
      <c r="M8" s="96"/>
      <c r="N8" s="96"/>
      <c r="O8" s="96"/>
      <c r="P8" s="96"/>
      <c r="R8" s="99"/>
      <c r="S8" s="99"/>
    </row>
    <row r="9" spans="1:20" s="97" customFormat="1" ht="15" customHeight="1">
      <c r="A9" s="506" t="str">
        <f>VLOOKUP('Luna překlady'!A5,'Luna překlady'!A:D,VLOOKUP(S3,'Luna překlady'!$G$1:$H$4,2,0),0)</f>
        <v>Commandé le</v>
      </c>
      <c r="B9" s="507"/>
      <c r="C9" s="510"/>
      <c r="D9" s="510"/>
      <c r="E9" s="510"/>
      <c r="F9" s="511"/>
      <c r="H9" s="543" t="str">
        <f>VLOOKUP('Luna překlady'!A11,'Luna překlady'!A:D,VLOOKUP(S3,'Luna překlady'!$G$1:$H$4,2,0),0)</f>
        <v>Adresse de facturation</v>
      </c>
      <c r="I9" s="544"/>
      <c r="J9" s="545"/>
      <c r="K9" s="546"/>
      <c r="L9" s="547"/>
      <c r="M9" s="96"/>
      <c r="N9" s="96"/>
      <c r="O9" s="96"/>
      <c r="P9" s="96"/>
      <c r="R9" s="99"/>
      <c r="S9" s="99"/>
    </row>
    <row r="10" spans="1:20" s="97" customFormat="1" ht="15" customHeight="1">
      <c r="A10" s="506"/>
      <c r="B10" s="507"/>
      <c r="C10" s="510"/>
      <c r="D10" s="510"/>
      <c r="E10" s="510"/>
      <c r="F10" s="511"/>
      <c r="H10" s="543"/>
      <c r="I10" s="544"/>
      <c r="J10" s="545"/>
      <c r="K10" s="546"/>
      <c r="L10" s="547"/>
      <c r="M10" s="96"/>
      <c r="N10" s="96"/>
      <c r="O10" s="96"/>
      <c r="P10" s="96"/>
      <c r="R10" s="99"/>
      <c r="S10" s="99"/>
    </row>
    <row r="11" spans="1:20" ht="15" customHeight="1">
      <c r="A11" s="506" t="str">
        <f>VLOOKUP('Luna překlady'!A6,'Luna překlady'!A:D,VLOOKUP(S3,'Luna překlady'!$G$1:$H$4,2,0),0)</f>
        <v>Téléphone</v>
      </c>
      <c r="B11" s="507"/>
      <c r="C11" s="510"/>
      <c r="D11" s="510"/>
      <c r="E11" s="510"/>
      <c r="F11" s="511"/>
      <c r="H11" s="543"/>
      <c r="I11" s="544"/>
      <c r="J11" s="492"/>
      <c r="K11" s="493"/>
      <c r="L11" s="494"/>
      <c r="M11" s="101"/>
      <c r="N11" s="101"/>
      <c r="O11" s="101"/>
      <c r="P11" s="101"/>
      <c r="R11" s="102"/>
      <c r="S11" s="102"/>
    </row>
    <row r="12" spans="1:20" ht="15" customHeight="1">
      <c r="A12" s="506"/>
      <c r="B12" s="507"/>
      <c r="C12" s="510"/>
      <c r="D12" s="510"/>
      <c r="E12" s="510"/>
      <c r="F12" s="511"/>
      <c r="H12" s="495" t="str">
        <f>VLOOKUP('Luna překlady'!A12,'Luna překlady'!A:D,VLOOKUP(S3,'Luna překlady'!$G$1:$H$4,2,0),0)</f>
        <v>Adresse de livraison</v>
      </c>
      <c r="I12" s="496"/>
      <c r="J12" s="501"/>
      <c r="K12" s="502"/>
      <c r="L12" s="503"/>
      <c r="M12" s="101"/>
      <c r="N12" s="101"/>
      <c r="O12" s="101"/>
      <c r="P12" s="101"/>
      <c r="R12" s="102"/>
      <c r="S12" s="102"/>
    </row>
    <row r="13" spans="1:20" ht="15" customHeight="1">
      <c r="A13" s="506" t="str">
        <f>VLOOKUP('Luna překlady'!A7,'Luna překlady'!A:D,VLOOKUP(S3,'Luna překlady'!$G$1:$H$4,2,0),0)</f>
        <v>Date de livraison</v>
      </c>
      <c r="B13" s="507"/>
      <c r="C13" s="510"/>
      <c r="D13" s="510"/>
      <c r="E13" s="510"/>
      <c r="F13" s="511"/>
      <c r="H13" s="497"/>
      <c r="I13" s="498"/>
      <c r="J13" s="501"/>
      <c r="K13" s="502"/>
      <c r="L13" s="503"/>
      <c r="M13" s="101"/>
      <c r="N13" s="101"/>
      <c r="O13" s="101"/>
      <c r="P13" s="101"/>
      <c r="R13" s="102"/>
      <c r="S13" s="102"/>
    </row>
    <row r="14" spans="1:20" ht="15" customHeight="1" thickBot="1">
      <c r="A14" s="508"/>
      <c r="B14" s="509"/>
      <c r="C14" s="512"/>
      <c r="D14" s="512"/>
      <c r="E14" s="512"/>
      <c r="F14" s="513"/>
      <c r="H14" s="499"/>
      <c r="I14" s="500"/>
      <c r="J14" s="514"/>
      <c r="K14" s="515"/>
      <c r="L14" s="516"/>
      <c r="M14" s="101"/>
      <c r="N14" s="101"/>
      <c r="O14" s="101"/>
      <c r="P14" s="101"/>
      <c r="R14" s="102"/>
      <c r="S14" s="102"/>
    </row>
    <row r="15" spans="1:20" ht="21.75" customHeight="1" thickBot="1">
      <c r="A15" s="102"/>
      <c r="B15" s="102"/>
      <c r="C15" s="103"/>
      <c r="D15" s="103"/>
      <c r="E15" s="103"/>
      <c r="F15" s="517"/>
      <c r="G15" s="517"/>
      <c r="H15" s="517"/>
      <c r="I15" s="517"/>
      <c r="J15" s="517"/>
      <c r="K15" s="101"/>
      <c r="L15" s="101"/>
      <c r="M15" s="101"/>
      <c r="N15" s="101"/>
      <c r="O15" s="101"/>
      <c r="P15" s="101"/>
      <c r="R15" s="102"/>
      <c r="S15" s="102"/>
    </row>
    <row r="16" spans="1:20" s="105" customFormat="1" ht="36.75" customHeight="1" thickBot="1">
      <c r="A16" s="382" t="str">
        <f>VLOOKUP('Luna překlady'!A13,'Luna překlady'!A:D,VLOOKUP(S3,'Luna překlady'!$G$1:$H$4,2,0),0)</f>
        <v>Repere</v>
      </c>
      <c r="B16" s="383" t="str">
        <f>VLOOKUP('Luna překlady'!A14,'Luna překlady'!A:D,VLOOKUP(S3,'Luna překlady'!$G$1:$H$4,2,0),0)</f>
        <v>Pcs</v>
      </c>
      <c r="C16" s="384" t="str">
        <f>VLOOKUP('Luna překlady'!A15,'Luna překlady'!A:D,VLOOKUP(S3,'Luna překlady'!$G$1:$H$4,2,0),0)</f>
        <v>Type de produit</v>
      </c>
      <c r="D16" s="384" t="str">
        <f>VLOOKUP('Luna překlady'!A16,'Luna překlady'!A:D,VLOOKUP(S3,'Luna překlady'!$G$1:$H$4,2,0),0)</f>
        <v>Diametre de tube</v>
      </c>
      <c r="E16" s="384" t="str">
        <f>VLOOKUP('Luna překlady'!A17,'Luna překlady'!A:D,VLOOKUP(S3,'Luna překlady'!$G$1:$H$4,2,0),0)</f>
        <v>Largeur en mm</v>
      </c>
      <c r="F16" s="384" t="str">
        <f>VLOOKUP('Luna překlady'!A18,'Luna překlady'!A:D,VLOOKUP(S3,'Luna překlady'!$G$1:$H$4,2,0),0)</f>
        <v>hauteur en mm</v>
      </c>
      <c r="G16" s="384" t="str">
        <f>VLOOKUP('Luna překlady'!A19,'Luna překlady'!A:D,VLOOKUP(S3,'Luna překlady'!$G$1:$H$4,2,0),0)</f>
        <v>Commande L/P</v>
      </c>
      <c r="H16" s="384" t="str">
        <f>VLOOKUP('Luna překlady'!A20,'Luna překlady'!A:D,VLOOKUP(S3,'Luna překlady'!$G$1:$H$4,2,0),0)</f>
        <v>longeur de manoeuvre en mm</v>
      </c>
      <c r="I16" s="384" t="str">
        <f>VLOOKUP('Luna překlady'!A21,'Luna překlady'!A:D,VLOOKUP(S3,'Luna překlady'!$G$1:$H$4,2,0),0)</f>
        <v>Couleur de tissu</v>
      </c>
      <c r="J16" s="384" t="str">
        <f>VLOOKUP('Luna překlady'!A22,'Luna překlady'!A:D,VLOOKUP(S3,'Luna překlady'!$G$1:$H$4,2,0),0)</f>
        <v>Enroulement de tissu</v>
      </c>
      <c r="K16" s="384" t="str">
        <f>VLOOKUP('Luna překlady'!A23,'Luna překlady'!A:D,VLOOKUP(S3,'Luna překlady'!$G$1:$H$4,2,0),0)</f>
        <v>Guidage</v>
      </c>
      <c r="L16" s="384" t="str">
        <f>VLOOKUP('Luna překlady'!A24,'Luna překlady'!A:D,VLOOKUP(S3,'Luna překlady'!$G$1:$H$4,2,0),0)</f>
        <v>casette ou profil de couverture</v>
      </c>
      <c r="M16" s="384" t="str">
        <f>VLOOKUP('Luna překlady'!A25,'Luna překlady'!A:D,VLOOKUP(S3,'Luna překlady'!$G$1:$H$4,2,0),0)</f>
        <v>barre finale</v>
      </c>
      <c r="N16" s="384" t="str">
        <f>VLOOKUP('Luna překlady'!A26,'Luna překlady'!A:D,VLOOKUP(S3,'Luna překlady'!$G$1:$H$4,2,0),0)</f>
        <v>couleur de composants laqués</v>
      </c>
      <c r="O16" s="384" t="str">
        <f>VLOOKUP('Luna překlady'!A27,'Luna překlady'!A:D,VLOOKUP(S3,'Luna překlady'!$G$1:$H$4,2,0),0)</f>
        <v>Fixation</v>
      </c>
      <c r="P16" s="398" t="s">
        <v>895</v>
      </c>
      <c r="Q16" s="385" t="str">
        <f>VLOOKUP('Luna překlady'!A28,'Luna překlady'!A:D,VLOOKUP(S3,'Luna překlady'!$G$1:$H$4,2,0),0)</f>
        <v>vérification de largeur</v>
      </c>
      <c r="R16" s="386" t="str">
        <f>VLOOKUP('Luna překlady'!A29,'Luna překlady'!A:D,VLOOKUP(S3,'Luna překlady'!$G$1:$H$4,2,0),0)</f>
        <v>vérification de hauteur</v>
      </c>
      <c r="S16" s="386" t="str">
        <f>VLOOKUP('Luna překlady'!A30,'Luna překlady'!A:D,VLOOKUP(S3,'Luna překlady'!$G$1:$H$4,2,0),0)</f>
        <v>Notes</v>
      </c>
      <c r="T16" s="104"/>
    </row>
    <row r="17" spans="1:20" ht="15" customHeight="1" thickBot="1">
      <c r="A17" s="106">
        <v>1</v>
      </c>
      <c r="B17" s="106">
        <v>2</v>
      </c>
      <c r="C17" s="106">
        <v>3</v>
      </c>
      <c r="D17" s="106">
        <v>4</v>
      </c>
      <c r="E17" s="106">
        <v>5</v>
      </c>
      <c r="F17" s="106">
        <v>6</v>
      </c>
      <c r="G17" s="106">
        <v>7</v>
      </c>
      <c r="H17" s="106">
        <v>8</v>
      </c>
      <c r="I17" s="106">
        <v>9</v>
      </c>
      <c r="J17" s="106">
        <v>10</v>
      </c>
      <c r="K17" s="106">
        <v>11</v>
      </c>
      <c r="L17" s="106">
        <v>12</v>
      </c>
      <c r="M17" s="106">
        <v>13</v>
      </c>
      <c r="N17" s="106">
        <v>14</v>
      </c>
      <c r="O17" s="106">
        <v>15</v>
      </c>
      <c r="P17" s="106">
        <v>16</v>
      </c>
      <c r="Q17" s="107"/>
      <c r="S17" s="102"/>
      <c r="T17" s="102"/>
    </row>
    <row r="18" spans="1:20" ht="21" customHeight="1">
      <c r="A18" s="108"/>
      <c r="B18" s="109"/>
      <c r="C18" s="163" t="str">
        <f>IF($B18=""," ","RRn")</f>
        <v xml:space="preserve"> </v>
      </c>
      <c r="D18" s="163" t="str">
        <f>IF($B18=""," ",15)</f>
        <v xml:space="preserve"> </v>
      </c>
      <c r="E18" s="109"/>
      <c r="F18" s="110"/>
      <c r="G18" s="111"/>
      <c r="H18" s="110"/>
      <c r="I18" s="111"/>
      <c r="J18" s="163" t="str">
        <f>IF($B18="","","A")</f>
        <v/>
      </c>
      <c r="K18" s="111"/>
      <c r="L18" s="111"/>
      <c r="M18" s="111"/>
      <c r="N18" s="111"/>
      <c r="O18" s="163" t="str">
        <f>IF($B18=""," ","OKS")</f>
        <v xml:space="preserve"> </v>
      </c>
      <c r="P18" s="403"/>
      <c r="Q18" s="166" t="str">
        <f>IF($I18&lt;&gt;"",IF(($E18*$F18/1000000*VLOOKUP($I18,help_látky!$A$3:$C$143,3,FALSE))&lt;=VLOOKUP($D18,help_látky!$G$3:$J$8,4,FALSE),IF($E18&lt;=VLOOKUP($D18,help_látky!$G$3:$J$8,3,FALSE),"OK","Překročena max.šířka trubky"),"Překročena max.hmotnost na trubku"),"")</f>
        <v/>
      </c>
      <c r="R18" s="370" t="str">
        <f>IF($I18&lt;&gt;"",IF(OR(AND(VLOOKUP($I18,help_látky!$A$3:$C$143,3,FALSE)&lt;=help_látky!$K$1,$F18&lt;=VLOOKUP($D18,help_látky!$G$2:$L$8,5,FALSE)),AND(VLOOKUP($I18,help_látky!$A$3:$C$143,3,FALSE)&gt;help_látky!$K$1,$F18&lt;=VLOOKUP($D18,help_látky!$G$2:$L$8,6,FALSE))),"OK","Překročena max.výška látky"),"")</f>
        <v/>
      </c>
      <c r="S18" s="367"/>
      <c r="T18" s="102"/>
    </row>
    <row r="19" spans="1:20" ht="21" customHeight="1">
      <c r="A19" s="112"/>
      <c r="B19" s="113"/>
      <c r="C19" s="164" t="str">
        <f t="shared" ref="C19:C28" si="0">IF($B19=""," ","RRn")</f>
        <v xml:space="preserve"> </v>
      </c>
      <c r="D19" s="164" t="str">
        <f t="shared" ref="D19:D28" si="1">IF($B19=""," ",15)</f>
        <v xml:space="preserve"> </v>
      </c>
      <c r="E19" s="113"/>
      <c r="F19" s="114"/>
      <c r="G19" s="115"/>
      <c r="H19" s="114"/>
      <c r="I19" s="115"/>
      <c r="J19" s="164" t="str">
        <f t="shared" ref="J19:J28" si="2">IF($B19="","","A")</f>
        <v/>
      </c>
      <c r="K19" s="115"/>
      <c r="L19" s="115"/>
      <c r="M19" s="115"/>
      <c r="N19" s="115"/>
      <c r="O19" s="165" t="str">
        <f t="shared" ref="O19:O28" si="3">IF($B19=""," ","OKS")</f>
        <v xml:space="preserve"> </v>
      </c>
      <c r="P19" s="404"/>
      <c r="Q19" s="167" t="str">
        <f>IF($I19&lt;&gt;"",IF(($E19*$F19/1000000*VLOOKUP($I19,help_látky!$A$3:$C$143,3,FALSE))&lt;=VLOOKUP($D19,help_látky!$G$3:$J$8,4,FALSE),IF($E19&lt;=VLOOKUP($D19,help_látky!$G$3:$J$8,3,FALSE),"OK","Překročili jste max.šířku trubky"),"Překročili jste max.hmotnost na trubku"),"")</f>
        <v/>
      </c>
      <c r="R19" s="371" t="str">
        <f>IF($I19&lt;&gt;"",IF(OR(AND(VLOOKUP($I19,help_látky!$A$3:$C$143,3,FALSE)&lt;=help_látky!$K$1,$F19&lt;=VLOOKUP($D19,help_látky!$G$2:$L$8,5,FALSE)),AND(VLOOKUP($I19,help_látky!$A$3:$C$143,3,FALSE)&gt;help_látky!$K$1,$F19&lt;=VLOOKUP($D19,help_látky!$G$2:$L$8,6,FALSE))),"OK","Překročena max.výška látky"),"")</f>
        <v/>
      </c>
      <c r="S19" s="368"/>
      <c r="T19" s="102"/>
    </row>
    <row r="20" spans="1:20" ht="21" customHeight="1">
      <c r="A20" s="112"/>
      <c r="B20" s="113"/>
      <c r="C20" s="165" t="str">
        <f t="shared" si="0"/>
        <v xml:space="preserve"> </v>
      </c>
      <c r="D20" s="165" t="str">
        <f t="shared" si="1"/>
        <v xml:space="preserve"> </v>
      </c>
      <c r="E20" s="113"/>
      <c r="F20" s="114"/>
      <c r="G20" s="115"/>
      <c r="H20" s="114"/>
      <c r="I20" s="115"/>
      <c r="J20" s="164" t="str">
        <f t="shared" si="2"/>
        <v/>
      </c>
      <c r="K20" s="115"/>
      <c r="L20" s="115"/>
      <c r="M20" s="115"/>
      <c r="N20" s="115"/>
      <c r="O20" s="165" t="str">
        <f t="shared" si="3"/>
        <v xml:space="preserve"> </v>
      </c>
      <c r="P20" s="404"/>
      <c r="Q20" s="167" t="str">
        <f>IF($I20&lt;&gt;"",IF(($E20*$F20/1000000*VLOOKUP($I20,help_látky!$A$3:$C$143,3,FALSE))&lt;=VLOOKUP($D20,help_látky!$G$3:$J$8,4,FALSE),IF($E20&lt;=VLOOKUP($D20,help_látky!$G$3:$J$8,3,FALSE),"OK","Překročili jste max.šířku trubky"),"Překročili jste max.hmotnost na trubku"),"")</f>
        <v/>
      </c>
      <c r="R20" s="371" t="str">
        <f>IF($I20&lt;&gt;"",IF(OR(AND(VLOOKUP($I20,help_látky!$A$3:$C$143,3,FALSE)&lt;=help_látky!$K$1,$F20&lt;=VLOOKUP($D20,help_látky!$G$2:$L$8,5,FALSE)),AND(VLOOKUP($I20,help_látky!$A$3:$C$143,3,FALSE)&gt;help_látky!$K$1,$F20&lt;=VLOOKUP($D20,help_látky!$G$2:$L$8,6,FALSE))),"OK","Překročena max.výška látky"),"")</f>
        <v/>
      </c>
      <c r="S20" s="368"/>
      <c r="T20" s="102"/>
    </row>
    <row r="21" spans="1:20" ht="21" customHeight="1">
      <c r="A21" s="112"/>
      <c r="B21" s="113"/>
      <c r="C21" s="165" t="str">
        <f t="shared" si="0"/>
        <v xml:space="preserve"> </v>
      </c>
      <c r="D21" s="165" t="str">
        <f t="shared" si="1"/>
        <v xml:space="preserve"> </v>
      </c>
      <c r="E21" s="113"/>
      <c r="F21" s="114"/>
      <c r="G21" s="115"/>
      <c r="H21" s="114"/>
      <c r="I21" s="115"/>
      <c r="J21" s="164" t="str">
        <f t="shared" si="2"/>
        <v/>
      </c>
      <c r="K21" s="115"/>
      <c r="L21" s="115"/>
      <c r="M21" s="115"/>
      <c r="N21" s="115"/>
      <c r="O21" s="165" t="str">
        <f t="shared" si="3"/>
        <v xml:space="preserve"> </v>
      </c>
      <c r="P21" s="404"/>
      <c r="Q21" s="167" t="str">
        <f>IF($I21&lt;&gt;"",IF(($E21*$F21/1000000*VLOOKUP($I21,help_látky!$A$3:$C$143,3,FALSE))&lt;=VLOOKUP($D21,help_látky!$G$3:$J$8,4,FALSE),IF($E21&lt;=VLOOKUP($D21,help_látky!$G$3:$J$8,3,FALSE),"OK","Překročili jste max.šířku trubky"),"Překročili jste max.hmotnost na trubku"),"")</f>
        <v/>
      </c>
      <c r="R21" s="371" t="str">
        <f>IF($I21&lt;&gt;"",IF(OR(AND(VLOOKUP($I21,help_látky!$A$3:$C$143,3,FALSE)&lt;=help_látky!$K$1,$F21&lt;=VLOOKUP($D21,help_látky!$G$2:$L$8,5,FALSE)),AND(VLOOKUP($I21,help_látky!$A$3:$C$143,3,FALSE)&gt;help_látky!$K$1,$F21&lt;=VLOOKUP($D21,help_látky!$G$2:$L$8,6,FALSE))),"OK","Překročena max.výška látky"),"")</f>
        <v/>
      </c>
      <c r="S21" s="368"/>
      <c r="T21" s="102"/>
    </row>
    <row r="22" spans="1:20" ht="21" customHeight="1">
      <c r="A22" s="112"/>
      <c r="B22" s="113"/>
      <c r="C22" s="165" t="str">
        <f t="shared" si="0"/>
        <v xml:space="preserve"> </v>
      </c>
      <c r="D22" s="165" t="str">
        <f t="shared" si="1"/>
        <v xml:space="preserve"> </v>
      </c>
      <c r="E22" s="113"/>
      <c r="F22" s="114"/>
      <c r="G22" s="115"/>
      <c r="H22" s="114"/>
      <c r="I22" s="115"/>
      <c r="J22" s="164" t="str">
        <f t="shared" si="2"/>
        <v/>
      </c>
      <c r="K22" s="115"/>
      <c r="L22" s="115"/>
      <c r="M22" s="115"/>
      <c r="N22" s="115"/>
      <c r="O22" s="165" t="str">
        <f t="shared" si="3"/>
        <v xml:space="preserve"> </v>
      </c>
      <c r="P22" s="404"/>
      <c r="Q22" s="167" t="str">
        <f>IF($I22&lt;&gt;"",IF(($E22*$F22/1000000*VLOOKUP($I22,help_látky!$A$3:$C$143,3,FALSE))&lt;=VLOOKUP($D22,help_látky!$G$3:$J$8,4,FALSE),IF($E22&lt;=VLOOKUP($D22,help_látky!$G$3:$J$8,3,FALSE),"OK","Překročili jste max.šířku trubky"),"Překročili jste max.hmotnost na trubku"),"")</f>
        <v/>
      </c>
      <c r="R22" s="371" t="str">
        <f>IF($I22&lt;&gt;"",IF(OR(AND(VLOOKUP($I22,help_látky!$A$3:$C$143,3,FALSE)&lt;=help_látky!$K$1,$F22&lt;=VLOOKUP($D22,help_látky!$G$2:$L$8,5,FALSE)),AND(VLOOKUP($I22,help_látky!$A$3:$C$143,3,FALSE)&gt;help_látky!$K$1,$F22&lt;=VLOOKUP($D22,help_látky!$G$2:$L$8,6,FALSE))),"OK","Překročena max.výška látky"),"")</f>
        <v/>
      </c>
      <c r="S22" s="368"/>
      <c r="T22" s="102"/>
    </row>
    <row r="23" spans="1:20" ht="21" customHeight="1">
      <c r="A23" s="112"/>
      <c r="B23" s="113"/>
      <c r="C23" s="165" t="str">
        <f t="shared" si="0"/>
        <v xml:space="preserve"> </v>
      </c>
      <c r="D23" s="165" t="str">
        <f t="shared" si="1"/>
        <v xml:space="preserve"> </v>
      </c>
      <c r="E23" s="113"/>
      <c r="F23" s="114"/>
      <c r="G23" s="115"/>
      <c r="H23" s="114"/>
      <c r="I23" s="115"/>
      <c r="J23" s="164" t="str">
        <f t="shared" si="2"/>
        <v/>
      </c>
      <c r="K23" s="115"/>
      <c r="L23" s="115"/>
      <c r="M23" s="115"/>
      <c r="N23" s="115"/>
      <c r="O23" s="165" t="str">
        <f t="shared" si="3"/>
        <v xml:space="preserve"> </v>
      </c>
      <c r="P23" s="404"/>
      <c r="Q23" s="167" t="str">
        <f>IF($I23&lt;&gt;"",IF(($E23*$F23/1000000*VLOOKUP($I23,help_látky!$A$3:$C$143,3,FALSE))&lt;=VLOOKUP($D23,help_látky!$G$3:$J$8,4,FALSE),IF($E23&lt;=VLOOKUP($D23,help_látky!$G$3:$J$8,3,FALSE),"OK","Překročili jste max.šířku trubky"),"Překročili jste max.hmotnost na trubku"),"")</f>
        <v/>
      </c>
      <c r="R23" s="371" t="str">
        <f>IF($I23&lt;&gt;"",IF(OR(AND(VLOOKUP($I23,help_látky!$A$3:$C$143,3,FALSE)&lt;=help_látky!$K$1,$F23&lt;=VLOOKUP($D23,help_látky!$G$2:$L$8,5,FALSE)),AND(VLOOKUP($I23,help_látky!$A$3:$C$143,3,FALSE)&gt;help_látky!$K$1,$F23&lt;=VLOOKUP($D23,help_látky!$G$2:$L$8,6,FALSE))),"OK","Překročena max.výška látky"),"")</f>
        <v/>
      </c>
      <c r="S23" s="368"/>
      <c r="T23" s="102"/>
    </row>
    <row r="24" spans="1:20" ht="21" customHeight="1">
      <c r="A24" s="112"/>
      <c r="B24" s="113"/>
      <c r="C24" s="165" t="str">
        <f t="shared" si="0"/>
        <v xml:space="preserve"> </v>
      </c>
      <c r="D24" s="165" t="str">
        <f t="shared" si="1"/>
        <v xml:space="preserve"> </v>
      </c>
      <c r="E24" s="113"/>
      <c r="F24" s="114"/>
      <c r="G24" s="115"/>
      <c r="H24" s="114"/>
      <c r="I24" s="115"/>
      <c r="J24" s="164" t="str">
        <f t="shared" si="2"/>
        <v/>
      </c>
      <c r="K24" s="115"/>
      <c r="L24" s="115"/>
      <c r="M24" s="115"/>
      <c r="N24" s="115"/>
      <c r="O24" s="165" t="str">
        <f t="shared" si="3"/>
        <v xml:space="preserve"> </v>
      </c>
      <c r="P24" s="404"/>
      <c r="Q24" s="167" t="str">
        <f>IF($I24&lt;&gt;"",IF(($E24*$F24/1000000*VLOOKUP($I24,help_látky!$A$3:$C$143,3,FALSE))&lt;=VLOOKUP($D24,help_látky!$G$3:$J$8,4,FALSE),IF($E24&lt;=VLOOKUP($D24,help_látky!$G$3:$J$8,3,FALSE),"OK","Překročili jste max.šířku trubky"),"Překročili jste max.hmotnost na trubku"),"")</f>
        <v/>
      </c>
      <c r="R24" s="371" t="str">
        <f>IF($I24&lt;&gt;"",IF(OR(AND(VLOOKUP($I24,help_látky!$A$3:$C$143,3,FALSE)&lt;=help_látky!$K$1,$F24&lt;=VLOOKUP($D24,help_látky!$G$2:$L$8,5,FALSE)),AND(VLOOKUP($I24,help_látky!$A$3:$C$143,3,FALSE)&gt;help_látky!$K$1,$F24&lt;=VLOOKUP($D24,help_látky!$G$2:$L$8,6,FALSE))),"OK","Překročena max.výška látky"),"")</f>
        <v/>
      </c>
      <c r="S24" s="368"/>
      <c r="T24" s="102"/>
    </row>
    <row r="25" spans="1:20" ht="21" customHeight="1">
      <c r="A25" s="112"/>
      <c r="B25" s="113"/>
      <c r="C25" s="165" t="str">
        <f t="shared" si="0"/>
        <v xml:space="preserve"> </v>
      </c>
      <c r="D25" s="165" t="str">
        <f t="shared" si="1"/>
        <v xml:space="preserve"> </v>
      </c>
      <c r="E25" s="113"/>
      <c r="F25" s="114"/>
      <c r="G25" s="115"/>
      <c r="H25" s="114"/>
      <c r="I25" s="115"/>
      <c r="J25" s="164" t="str">
        <f t="shared" si="2"/>
        <v/>
      </c>
      <c r="K25" s="115"/>
      <c r="L25" s="115"/>
      <c r="M25" s="115"/>
      <c r="N25" s="115"/>
      <c r="O25" s="165" t="str">
        <f t="shared" si="3"/>
        <v xml:space="preserve"> </v>
      </c>
      <c r="P25" s="404"/>
      <c r="Q25" s="167" t="str">
        <f>IF($I25&lt;&gt;"",IF(($E25*$F25/1000000*VLOOKUP($I25,help_látky!$A$3:$C$143,3,FALSE))&lt;=VLOOKUP($D25,help_látky!$G$3:$J$8,4,FALSE),IF($E25&lt;=VLOOKUP($D25,help_látky!$G$3:$J$8,3,FALSE),"OK","Překročili jste max.šířku trubky"),"Překročili jste max.hmotnost na trubku"),"")</f>
        <v/>
      </c>
      <c r="R25" s="371" t="str">
        <f>IF($I25&lt;&gt;"",IF(OR(AND(VLOOKUP($I25,help_látky!$A$3:$C$143,3,FALSE)&lt;=help_látky!$K$1,$F25&lt;=VLOOKUP($D25,help_látky!$G$2:$L$8,5,FALSE)),AND(VLOOKUP($I25,help_látky!$A$3:$C$143,3,FALSE)&gt;help_látky!$K$1,$F25&lt;=VLOOKUP($D25,help_látky!$G$2:$L$8,6,FALSE))),"OK","Překročena max.výška látky"),"")</f>
        <v/>
      </c>
      <c r="S25" s="368"/>
      <c r="T25" s="102"/>
    </row>
    <row r="26" spans="1:20" ht="21" customHeight="1">
      <c r="A26" s="112"/>
      <c r="B26" s="113"/>
      <c r="C26" s="165" t="str">
        <f t="shared" si="0"/>
        <v xml:space="preserve"> </v>
      </c>
      <c r="D26" s="165" t="str">
        <f t="shared" si="1"/>
        <v xml:space="preserve"> </v>
      </c>
      <c r="E26" s="113"/>
      <c r="F26" s="114"/>
      <c r="G26" s="115"/>
      <c r="H26" s="114"/>
      <c r="I26" s="115"/>
      <c r="J26" s="164" t="str">
        <f t="shared" si="2"/>
        <v/>
      </c>
      <c r="K26" s="115"/>
      <c r="L26" s="115"/>
      <c r="M26" s="115"/>
      <c r="N26" s="115"/>
      <c r="O26" s="165" t="str">
        <f t="shared" si="3"/>
        <v xml:space="preserve"> </v>
      </c>
      <c r="P26" s="404"/>
      <c r="Q26" s="167" t="str">
        <f>IF($I26&lt;&gt;"",IF(($E26*$F26/1000000*VLOOKUP($I26,help_látky!$A$3:$C$143,3,FALSE))&lt;=VLOOKUP($D26,help_látky!$G$3:$J$8,4,FALSE),IF($E26&lt;=VLOOKUP($D26,help_látky!$G$3:$J$8,3,FALSE),"OK","Překročili jste max.šířku trubky"),"Překročili jste max.hmotnost na trubku"),"")</f>
        <v/>
      </c>
      <c r="R26" s="371" t="str">
        <f>IF($I26&lt;&gt;"",IF(OR(AND(VLOOKUP($I26,help_látky!$A$3:$C$143,3,FALSE)&lt;=help_látky!$K$1,$F26&lt;=VLOOKUP($D26,help_látky!$G$2:$L$8,5,FALSE)),AND(VLOOKUP($I26,help_látky!$A$3:$C$143,3,FALSE)&gt;help_látky!$K$1,$F26&lt;=VLOOKUP($D26,help_látky!$G$2:$L$8,6,FALSE))),"OK","Překročena max.výška látky"),"")</f>
        <v/>
      </c>
      <c r="S26" s="368"/>
      <c r="T26" s="102"/>
    </row>
    <row r="27" spans="1:20" ht="21" customHeight="1">
      <c r="A27" s="112"/>
      <c r="B27" s="113"/>
      <c r="C27" s="165" t="str">
        <f t="shared" si="0"/>
        <v xml:space="preserve"> </v>
      </c>
      <c r="D27" s="165" t="str">
        <f t="shared" si="1"/>
        <v xml:space="preserve"> </v>
      </c>
      <c r="E27" s="113"/>
      <c r="F27" s="114"/>
      <c r="G27" s="115"/>
      <c r="H27" s="114"/>
      <c r="I27" s="115"/>
      <c r="J27" s="164" t="str">
        <f t="shared" si="2"/>
        <v/>
      </c>
      <c r="K27" s="115"/>
      <c r="L27" s="115"/>
      <c r="M27" s="115"/>
      <c r="N27" s="115"/>
      <c r="O27" s="165" t="str">
        <f t="shared" si="3"/>
        <v xml:space="preserve"> </v>
      </c>
      <c r="P27" s="404"/>
      <c r="Q27" s="167" t="str">
        <f>IF($I27&lt;&gt;"",IF(($E27*$F27/1000000*VLOOKUP($I27,help_látky!$A$3:$C$143,3,FALSE))&lt;=VLOOKUP($D27,help_látky!$G$3:$J$8,4,FALSE),IF($E27&lt;=VLOOKUP($D27,help_látky!$G$3:$J$8,3,FALSE),"OK","Překročili jste max.šířku trubky"),"Překročili jste max.hmotnost na trubku"),"")</f>
        <v/>
      </c>
      <c r="R27" s="371" t="str">
        <f>IF($I27&lt;&gt;"",IF(OR(AND(VLOOKUP($I27,help_látky!$A$3:$C$143,3,FALSE)&lt;=help_látky!$K$1,$F27&lt;=VLOOKUP($D27,help_látky!$G$2:$L$8,5,FALSE)),AND(VLOOKUP($I27,help_látky!$A$3:$C$143,3,FALSE)&gt;help_látky!$K$1,$F27&lt;=VLOOKUP($D27,help_látky!$G$2:$L$8,6,FALSE))),"OK","Překročena max.výška látky"),"")</f>
        <v/>
      </c>
      <c r="S27" s="368"/>
      <c r="T27" s="102"/>
    </row>
    <row r="28" spans="1:20" ht="21" customHeight="1" thickBot="1">
      <c r="A28" s="116"/>
      <c r="B28" s="117"/>
      <c r="C28" s="164" t="str">
        <f t="shared" si="0"/>
        <v xml:space="preserve"> </v>
      </c>
      <c r="D28" s="164" t="str">
        <f t="shared" si="1"/>
        <v xml:space="preserve"> </v>
      </c>
      <c r="E28" s="117"/>
      <c r="F28" s="118"/>
      <c r="G28" s="119"/>
      <c r="H28" s="118"/>
      <c r="I28" s="119"/>
      <c r="J28" s="164" t="str">
        <f t="shared" si="2"/>
        <v/>
      </c>
      <c r="K28" s="119"/>
      <c r="L28" s="119"/>
      <c r="M28" s="119"/>
      <c r="N28" s="119"/>
      <c r="O28" s="164" t="str">
        <f t="shared" si="3"/>
        <v xml:space="preserve"> </v>
      </c>
      <c r="P28" s="405"/>
      <c r="Q28" s="168" t="str">
        <f>IF($I28&lt;&gt;"",IF(($E28*$F28/1000000*VLOOKUP($I28,help_látky!$A$3:$C$143,3,FALSE))&lt;=VLOOKUP($D28,help_látky!$G$3:$J$8,4,FALSE),IF($E28&lt;=VLOOKUP($D28,help_látky!$G$3:$J$8,3,FALSE),"OK","Překročili jste max.šířku trubky"),"Překročili jste max.hmotnost na trubku"),"")</f>
        <v/>
      </c>
      <c r="R28" s="372" t="str">
        <f>IF($I28&lt;&gt;"",IF(OR(AND(VLOOKUP($I28,help_látky!$A$3:$C$143,3,FALSE)&lt;=help_látky!$K$1,$F28&lt;=VLOOKUP($D28,help_látky!$G$2:$L$8,5,FALSE)),AND(VLOOKUP($I28,help_látky!$A$3:$C$143,3,FALSE)&gt;help_látky!$K$1,$F28&lt;=VLOOKUP($D28,help_látky!$G$2:$L$8,6,FALSE))),"OK","Překročena max.výška látky"),"")</f>
        <v/>
      </c>
      <c r="S28" s="369"/>
      <c r="T28" s="102"/>
    </row>
    <row r="29" spans="1:20" ht="15" customHeight="1">
      <c r="A29" s="518" t="str">
        <f>VLOOKUP('Luna překlady'!A31,'Luna překlady'!A:D,VLOOKUP(S3,'Luna překlady'!$G$1:$H$4,2,0),0)</f>
        <v>Notes:</v>
      </c>
      <c r="B29" s="519"/>
      <c r="C29" s="519"/>
      <c r="D29" s="519"/>
      <c r="E29" s="519"/>
      <c r="F29" s="519"/>
      <c r="G29" s="519"/>
      <c r="H29" s="519"/>
      <c r="I29" s="519"/>
      <c r="J29" s="519"/>
      <c r="K29" s="519"/>
      <c r="L29" s="519"/>
      <c r="M29" s="519"/>
      <c r="N29" s="519"/>
      <c r="O29" s="519"/>
      <c r="P29" s="519"/>
      <c r="Q29" s="519"/>
      <c r="R29" s="519"/>
      <c r="S29" s="520"/>
    </row>
    <row r="30" spans="1:20" ht="15" customHeight="1">
      <c r="A30" s="521"/>
      <c r="B30" s="522"/>
      <c r="C30" s="522"/>
      <c r="D30" s="522"/>
      <c r="E30" s="522"/>
      <c r="F30" s="522"/>
      <c r="G30" s="522"/>
      <c r="H30" s="522"/>
      <c r="I30" s="522"/>
      <c r="J30" s="522"/>
      <c r="K30" s="522"/>
      <c r="L30" s="522"/>
      <c r="M30" s="522"/>
      <c r="N30" s="522"/>
      <c r="O30" s="522"/>
      <c r="P30" s="522"/>
      <c r="Q30" s="522"/>
      <c r="R30" s="522"/>
      <c r="S30" s="523"/>
    </row>
    <row r="31" spans="1:20" ht="15" customHeight="1" thickBot="1">
      <c r="A31" s="524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6"/>
    </row>
    <row r="32" spans="1:20" ht="21" customHeight="1">
      <c r="A32" s="86"/>
      <c r="B32" s="86"/>
      <c r="C32" s="120"/>
      <c r="D32" s="120"/>
      <c r="E32" s="120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R32" s="102"/>
      <c r="S32" s="102"/>
    </row>
    <row r="33" spans="1:19" ht="21.75" customHeight="1">
      <c r="A33" s="387" t="str">
        <f>VLOOKUP('Luna překlady'!A32,'Luna překlady'!A:D,VLOOKUP(S3,'Luna překlady'!$G$1:$H$4,2,0),0)</f>
        <v>Notes expliquatives:</v>
      </c>
      <c r="B33" s="86"/>
      <c r="C33" s="120"/>
      <c r="D33" s="120"/>
      <c r="E33" s="120"/>
      <c r="F33" s="121"/>
      <c r="G33" s="121"/>
      <c r="H33" s="121"/>
      <c r="I33" s="121"/>
      <c r="J33" s="121"/>
      <c r="K33" s="101"/>
      <c r="L33" s="101"/>
      <c r="M33" s="101"/>
      <c r="N33" s="101"/>
      <c r="O33" s="101"/>
      <c r="P33" s="101"/>
      <c r="R33" s="102"/>
      <c r="S33" s="102"/>
    </row>
    <row r="34" spans="1:19" s="86" customFormat="1" ht="13.5" customHeight="1">
      <c r="A34" s="388" t="str">
        <f>VLOOKUP('Luna překlady'!A33,'Luna překlady'!A:D,VLOOKUP($S$3,'Luna překlady'!$G$1:$H$4,2,0),0)</f>
        <v>4) si nécessaire l´harmonisation de motifs pour des tissus avec les motifs, nécessaire a noter: HARMONISATION, le meme diametre de tube doit etre choisi</v>
      </c>
      <c r="C34" s="120"/>
      <c r="D34" s="120"/>
      <c r="E34" s="120"/>
      <c r="F34" s="121"/>
      <c r="G34" s="121"/>
      <c r="H34" s="121"/>
      <c r="I34" s="121"/>
      <c r="J34" s="121"/>
      <c r="K34" s="123"/>
      <c r="L34" s="122"/>
      <c r="M34" s="123"/>
      <c r="N34" s="123"/>
      <c r="O34" s="123"/>
      <c r="P34" s="123"/>
      <c r="R34" s="102"/>
      <c r="S34" s="102"/>
    </row>
    <row r="35" spans="1:19" s="86" customFormat="1" ht="13.5" customHeight="1">
      <c r="A35" s="388" t="str">
        <f>VLOOKUP('Luna překlady'!A34,'Luna překlady'!A:D,VLOOKUP($S$3,'Luna překlady'!$G$1:$H$4,2,0),0)</f>
        <v>7) choisissez la coté de manoeuvre de la vue frontale de l´intérieur</v>
      </c>
      <c r="C35" s="120"/>
      <c r="D35" s="120"/>
      <c r="E35" s="120"/>
      <c r="F35" s="121"/>
      <c r="G35" s="121"/>
      <c r="H35" s="121"/>
      <c r="I35" s="121"/>
      <c r="J35" s="121"/>
      <c r="K35" s="123"/>
      <c r="L35" s="122"/>
      <c r="M35" s="123"/>
      <c r="N35" s="123"/>
      <c r="O35" s="123"/>
      <c r="P35" s="123"/>
      <c r="R35" s="102"/>
      <c r="S35" s="102"/>
    </row>
    <row r="36" spans="1:19" s="86" customFormat="1" ht="13.5" customHeight="1">
      <c r="A36" s="388" t="str">
        <f>VLOOKUP('Luna překlady'!A35,'Luna překlady'!A:D,VLOOKUP($S$3,'Luna překlady'!$G$1:$H$4,2,0),0)</f>
        <v>9) choisissez la couleur de tissu dans les options préparés; la teinte de couleurs peut se différer en peu dans les livraisons individuelles</v>
      </c>
      <c r="C36" s="120"/>
      <c r="D36" s="120"/>
      <c r="E36" s="120"/>
      <c r="F36" s="121"/>
      <c r="G36" s="121"/>
      <c r="H36" s="121"/>
      <c r="I36" s="121"/>
      <c r="J36" s="121"/>
      <c r="K36" s="123"/>
      <c r="L36" s="122"/>
      <c r="M36" s="123"/>
      <c r="N36" s="123"/>
      <c r="O36" s="123"/>
      <c r="P36" s="123"/>
      <c r="R36" s="102"/>
      <c r="S36" s="102"/>
    </row>
    <row r="37" spans="1:19" s="86" customFormat="1" ht="13.5" customHeight="1">
      <c r="A37" s="388" t="str">
        <f>VLOOKUP('Luna překlady'!A36,'Luna překlady'!A:D,VLOOKUP($S$3,'Luna překlady'!$G$1:$H$4,2,0),0)</f>
        <v>10) choisissez l´enroulement de tissu, plus d´informations  instructions PAGE 1</v>
      </c>
      <c r="C37" s="120"/>
      <c r="D37" s="120"/>
      <c r="E37" s="120"/>
      <c r="F37" s="121"/>
      <c r="G37" s="121"/>
      <c r="H37" s="121"/>
      <c r="I37" s="121"/>
      <c r="J37" s="121"/>
      <c r="K37" s="123"/>
      <c r="L37" s="122"/>
      <c r="M37" s="123"/>
      <c r="N37" s="123"/>
      <c r="O37" s="123"/>
      <c r="P37" s="123"/>
      <c r="R37" s="102"/>
      <c r="S37" s="102"/>
    </row>
    <row r="38" spans="1:19" s="86" customFormat="1" ht="13.5" customHeight="1">
      <c r="A38" s="388" t="str">
        <f>VLOOKUP('Luna překlady'!A37,'Luna překlady'!A:D,VLOOKUP($S$3,'Luna překlady'!$G$1:$H$4,2,0),0)</f>
        <v>11) choisissez le type de guidage dans les options préparés, plus d´informations instructions PAGE 2</v>
      </c>
      <c r="C38" s="120"/>
      <c r="D38" s="120"/>
      <c r="E38" s="120"/>
      <c r="F38" s="121"/>
      <c r="G38" s="121"/>
      <c r="H38" s="121"/>
      <c r="I38" s="121"/>
      <c r="J38" s="121"/>
      <c r="K38" s="123"/>
      <c r="M38" s="123"/>
      <c r="N38" s="123"/>
      <c r="O38" s="123"/>
      <c r="P38" s="123"/>
      <c r="R38" s="102"/>
      <c r="S38" s="102"/>
    </row>
    <row r="39" spans="1:19" s="86" customFormat="1" ht="13.5" customHeight="1">
      <c r="A39" s="388" t="str">
        <f>VLOOKUP('Luna překlady'!A38,'Luna překlady'!A:D,VLOOKUP($S$3,'Luna překlady'!$G$1:$H$4,2,0),0)</f>
        <v>12) choisissez la casette ou le profil de couverture des options preparés, plus d´informations PAGE 2</v>
      </c>
      <c r="C39" s="120"/>
      <c r="D39" s="120"/>
      <c r="E39" s="120"/>
      <c r="F39" s="121"/>
      <c r="G39" s="121"/>
      <c r="H39" s="121"/>
      <c r="I39" s="121"/>
      <c r="J39" s="121"/>
      <c r="K39" s="123"/>
      <c r="M39" s="123"/>
      <c r="N39" s="123"/>
      <c r="O39" s="123"/>
      <c r="P39" s="123"/>
      <c r="R39" s="102"/>
      <c r="S39" s="102"/>
    </row>
    <row r="40" spans="1:19" s="125" customFormat="1" ht="13.5" customHeight="1">
      <c r="A40" s="388" t="str">
        <f>VLOOKUP('Luna překlady'!A39,'Luna překlady'!A:D,VLOOKUP($S$3,'Luna překlady'!$G$1:$H$4,2,0),0)</f>
        <v>13) choisissez le type de la barre finale des options préparés, plus d´informations PAGE2</v>
      </c>
      <c r="C40" s="126"/>
      <c r="D40" s="126"/>
      <c r="E40" s="126"/>
      <c r="F40" s="127"/>
      <c r="G40" s="127"/>
      <c r="H40" s="127"/>
      <c r="I40" s="127"/>
      <c r="J40" s="127"/>
      <c r="K40" s="128"/>
      <c r="L40" s="124"/>
      <c r="M40" s="128"/>
      <c r="N40" s="128"/>
      <c r="O40" s="128"/>
      <c r="P40" s="128"/>
      <c r="R40" s="129"/>
      <c r="S40" s="129"/>
    </row>
    <row r="41" spans="1:19" ht="13.5" customHeight="1">
      <c r="A41" s="388" t="str">
        <f>VLOOKUP('Luna překlady'!A40,'Luna překlady'!A:D,VLOOKUP($S$3,'Luna překlady'!$G$1:$H$4,2,0),0)</f>
        <v>14) choisissez la couleur de composants laqués des options préparés, plus d´informations PAGE 2</v>
      </c>
      <c r="B41" s="86"/>
      <c r="C41" s="120"/>
      <c r="D41" s="120"/>
      <c r="E41" s="120"/>
      <c r="F41" s="121"/>
      <c r="G41" s="121"/>
      <c r="H41" s="121"/>
      <c r="I41" s="121"/>
      <c r="J41" s="121"/>
      <c r="K41" s="101"/>
      <c r="L41" s="122"/>
      <c r="M41" s="101"/>
      <c r="N41" s="101"/>
      <c r="O41" s="101"/>
      <c r="P41" s="101"/>
      <c r="R41" s="102"/>
      <c r="S41" s="102"/>
    </row>
    <row r="42" spans="1:19" s="125" customFormat="1" ht="13.5" customHeight="1">
      <c r="A42" s="388" t="str">
        <f>VLOOKUP('Luna překlady'!A41,'Luna překlady'!A:D,VLOOKUP($S$3,'Luna překlady'!$G$1:$H$4,2,0),0)</f>
        <v>15) choisissez le type de fixation des options préparés, plus d´informations PAGE 2</v>
      </c>
      <c r="C42" s="126"/>
      <c r="D42" s="126"/>
      <c r="E42" s="126"/>
      <c r="F42" s="127"/>
      <c r="G42" s="127"/>
      <c r="H42" s="127"/>
      <c r="I42" s="127"/>
      <c r="J42" s="127"/>
      <c r="K42" s="128"/>
      <c r="L42" s="124"/>
      <c r="M42" s="128"/>
      <c r="N42" s="128"/>
      <c r="O42" s="128"/>
      <c r="P42" s="128"/>
      <c r="R42" s="129"/>
      <c r="S42" s="129"/>
    </row>
    <row r="43" spans="1:19" s="86" customFormat="1" ht="12.75" customHeight="1">
      <c r="A43" s="122" t="s">
        <v>899</v>
      </c>
      <c r="C43" s="120"/>
      <c r="D43" s="120"/>
      <c r="E43" s="120"/>
      <c r="F43" s="121"/>
      <c r="G43" s="121"/>
      <c r="H43" s="121"/>
      <c r="I43" s="121"/>
      <c r="J43" s="121"/>
      <c r="K43" s="123"/>
      <c r="L43" s="123"/>
      <c r="M43" s="123"/>
      <c r="N43" s="123"/>
      <c r="O43" s="123"/>
      <c r="P43" s="123"/>
      <c r="R43" s="102"/>
      <c r="S43" s="102"/>
    </row>
    <row r="44" spans="1:19" s="86" customFormat="1" ht="12.75" customHeight="1">
      <c r="A44" s="122"/>
      <c r="C44" s="120"/>
      <c r="D44" s="120"/>
      <c r="E44" s="120"/>
      <c r="F44" s="121"/>
      <c r="G44" s="121"/>
      <c r="H44" s="121"/>
      <c r="I44" s="121"/>
      <c r="J44" s="121"/>
      <c r="K44" s="123"/>
      <c r="L44" s="123"/>
      <c r="M44" s="123"/>
      <c r="N44" s="123"/>
      <c r="O44" s="123"/>
      <c r="P44" s="123"/>
      <c r="R44" s="102"/>
      <c r="S44" s="102"/>
    </row>
    <row r="45" spans="1:19" ht="15.75" customHeight="1">
      <c r="A45" s="504"/>
      <c r="B45" s="504"/>
      <c r="C45" s="504"/>
      <c r="D45" s="130"/>
      <c r="E45" s="504"/>
      <c r="F45" s="504"/>
      <c r="G45" s="504"/>
      <c r="H45" s="504"/>
      <c r="I45" s="504"/>
      <c r="J45" s="131"/>
      <c r="K45" s="505"/>
      <c r="L45" s="505"/>
      <c r="M45" s="505"/>
      <c r="N45" s="505"/>
      <c r="O45" s="132"/>
      <c r="P45" s="132"/>
    </row>
    <row r="46" spans="1:19" ht="11.25" customHeight="1">
      <c r="A46" s="466" t="s">
        <v>1078</v>
      </c>
      <c r="I46" s="467"/>
      <c r="K46" s="467"/>
      <c r="L46" s="468" t="s">
        <v>1079</v>
      </c>
      <c r="O46"/>
      <c r="Q46" s="468" t="s">
        <v>1080</v>
      </c>
    </row>
    <row r="47" spans="1:19" ht="11.25" customHeight="1">
      <c r="A47" s="389" t="str">
        <f>VLOOKUP('Luna překlady'!A42,'Luna překlady'!A:D,VLOOKUP(S3,'Luna překlady'!$G$1:$H$4,2,0),0)</f>
        <v>Valable de:</v>
      </c>
      <c r="C47" s="527" t="s">
        <v>1322</v>
      </c>
      <c r="D47" s="527"/>
      <c r="S47" s="390"/>
    </row>
  </sheetData>
  <mergeCells count="30">
    <mergeCell ref="C47:D47"/>
    <mergeCell ref="A6:F6"/>
    <mergeCell ref="H6:L6"/>
    <mergeCell ref="A7:B8"/>
    <mergeCell ref="C7:F8"/>
    <mergeCell ref="H7:I7"/>
    <mergeCell ref="J7:L7"/>
    <mergeCell ref="H8:I8"/>
    <mergeCell ref="J8:L8"/>
    <mergeCell ref="A9:B10"/>
    <mergeCell ref="C9:F10"/>
    <mergeCell ref="H9:I11"/>
    <mergeCell ref="J9:L9"/>
    <mergeCell ref="J10:L10"/>
    <mergeCell ref="A11:B12"/>
    <mergeCell ref="C11:F12"/>
    <mergeCell ref="J11:L11"/>
    <mergeCell ref="H12:I14"/>
    <mergeCell ref="J12:L12"/>
    <mergeCell ref="A45:C45"/>
    <mergeCell ref="E45:I45"/>
    <mergeCell ref="K45:N45"/>
    <mergeCell ref="A13:B14"/>
    <mergeCell ref="C13:F14"/>
    <mergeCell ref="J13:L13"/>
    <mergeCell ref="J14:L14"/>
    <mergeCell ref="F15:J15"/>
    <mergeCell ref="A29:S29"/>
    <mergeCell ref="A30:S30"/>
    <mergeCell ref="A31:S31"/>
  </mergeCells>
  <dataValidations count="9">
    <dataValidation type="whole" operator="greaterThan" allowBlank="1" showInputMessage="1" showErrorMessage="1" error="Zadej celé číslo větší než nula!" sqref="E18:F28 H18:H28" xr:uid="{00000000-0002-0000-0000-000000000000}">
      <formula1>0</formula1>
    </dataValidation>
    <dataValidation type="list" allowBlank="1" showInputMessage="1" showErrorMessage="1" sqref="G18:G28" xr:uid="{00000000-0002-0000-0000-000001000000}">
      <formula1>ovladaniLuna</formula1>
    </dataValidation>
    <dataValidation type="list" allowBlank="1" showInputMessage="1" showErrorMessage="1" sqref="K18:K28" xr:uid="{00000000-0002-0000-0000-000002000000}">
      <formula1>vedeniLuna</formula1>
    </dataValidation>
    <dataValidation type="list" allowBlank="1" showInputMessage="1" showErrorMessage="1" sqref="L18:L28" xr:uid="{00000000-0002-0000-0000-000003000000}">
      <formula1>kazetaLuna</formula1>
    </dataValidation>
    <dataValidation type="list" allowBlank="1" showInputMessage="1" showErrorMessage="1" sqref="M18:M28" xr:uid="{00000000-0002-0000-0000-000004000000}">
      <formula1>dolnilistaLuna</formula1>
    </dataValidation>
    <dataValidation type="list" allowBlank="1" showInputMessage="1" showErrorMessage="1" sqref="I18:I28" xr:uid="{00000000-0002-0000-0000-000005000000}">
      <formula1>latky2</formula1>
    </dataValidation>
    <dataValidation type="list" allowBlank="1" showInputMessage="1" showErrorMessage="1" sqref="S3" xr:uid="{00000000-0002-0000-0000-000006000000}">
      <formula1>jazyk</formula1>
    </dataValidation>
    <dataValidation type="list" allowBlank="1" showInputMessage="1" showErrorMessage="1" sqref="P18:P28" xr:uid="{00000000-0002-0000-0000-000007000000}">
      <formula1>Bal</formula1>
    </dataValidation>
    <dataValidation type="list" allowBlank="1" showInputMessage="1" showErrorMessage="1" sqref="N18:N28" xr:uid="{00000000-0002-0000-0000-000008000000}">
      <formula1>IF(K18="RR14/1",RALRR14,RALLuna)</formula1>
    </dataValidation>
  </dataValidations>
  <hyperlinks>
    <hyperlink ref="S2" r:id="rId1" xr:uid="{00000000-0004-0000-0000-000000000000}"/>
    <hyperlink ref="Q46" r:id="rId2" xr:uid="{00000000-0004-0000-0000-000001000000}"/>
    <hyperlink ref="L46" r:id="rId3" xr:uid="{00000000-0004-0000-0000-000002000000}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0" orientation="landscape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3"/>
  <sheetViews>
    <sheetView workbookViewId="0">
      <selection activeCell="C70" sqref="C70"/>
    </sheetView>
  </sheetViews>
  <sheetFormatPr defaultColWidth="9.140625" defaultRowHeight="12.75"/>
  <cols>
    <col min="1" max="4" width="65" style="378" customWidth="1"/>
    <col min="5" max="16384" width="9.140625" style="378"/>
  </cols>
  <sheetData>
    <row r="1" spans="1:8" s="376" customFormat="1">
      <c r="A1" s="375" t="s">
        <v>590</v>
      </c>
      <c r="B1" s="375" t="s">
        <v>591</v>
      </c>
      <c r="C1" s="375" t="s">
        <v>592</v>
      </c>
      <c r="D1" s="375" t="s">
        <v>593</v>
      </c>
      <c r="G1" s="377" t="s">
        <v>590</v>
      </c>
      <c r="H1" s="377">
        <v>1</v>
      </c>
    </row>
    <row r="2" spans="1:8">
      <c r="A2" s="378" t="s">
        <v>148</v>
      </c>
      <c r="B2" s="378" t="s">
        <v>655</v>
      </c>
      <c r="C2" s="378" t="s">
        <v>656</v>
      </c>
      <c r="D2" s="378" t="s">
        <v>657</v>
      </c>
      <c r="G2" s="379" t="s">
        <v>591</v>
      </c>
      <c r="H2" s="379">
        <v>2</v>
      </c>
    </row>
    <row r="3" spans="1:8">
      <c r="A3" s="378" t="s">
        <v>55</v>
      </c>
      <c r="B3" s="378" t="s">
        <v>244</v>
      </c>
      <c r="C3" s="378" t="s">
        <v>759</v>
      </c>
      <c r="D3" s="378" t="s">
        <v>773</v>
      </c>
      <c r="G3" s="379" t="s">
        <v>592</v>
      </c>
      <c r="H3" s="379">
        <v>3</v>
      </c>
    </row>
    <row r="4" spans="1:8">
      <c r="A4" s="378" t="s">
        <v>56</v>
      </c>
      <c r="B4" s="378" t="s">
        <v>741</v>
      </c>
      <c r="C4" s="378" t="s">
        <v>760</v>
      </c>
      <c r="D4" s="378" t="s">
        <v>774</v>
      </c>
      <c r="G4" s="379" t="s">
        <v>593</v>
      </c>
      <c r="H4" s="379">
        <v>4</v>
      </c>
    </row>
    <row r="5" spans="1:8">
      <c r="A5" s="378" t="s">
        <v>151</v>
      </c>
      <c r="B5" s="378" t="s">
        <v>793</v>
      </c>
      <c r="C5" s="378" t="s">
        <v>827</v>
      </c>
      <c r="D5" s="378" t="s">
        <v>860</v>
      </c>
    </row>
    <row r="6" spans="1:8">
      <c r="A6" s="378" t="s">
        <v>153</v>
      </c>
      <c r="B6" s="378" t="s">
        <v>794</v>
      </c>
      <c r="C6" s="378" t="s">
        <v>828</v>
      </c>
      <c r="D6" s="378" t="s">
        <v>861</v>
      </c>
    </row>
    <row r="7" spans="1:8">
      <c r="A7" s="378" t="s">
        <v>154</v>
      </c>
      <c r="B7" s="378" t="s">
        <v>795</v>
      </c>
      <c r="C7" s="378" t="s">
        <v>829</v>
      </c>
      <c r="D7" s="378" t="s">
        <v>862</v>
      </c>
    </row>
    <row r="8" spans="1:8">
      <c r="A8" s="378" t="s">
        <v>152</v>
      </c>
      <c r="B8" s="378" t="s">
        <v>796</v>
      </c>
      <c r="C8" s="378" t="s">
        <v>830</v>
      </c>
      <c r="D8" s="378" t="s">
        <v>863</v>
      </c>
    </row>
    <row r="9" spans="1:8">
      <c r="A9" s="378" t="s">
        <v>66</v>
      </c>
      <c r="B9" s="378" t="s">
        <v>748</v>
      </c>
      <c r="C9" s="378" t="s">
        <v>677</v>
      </c>
      <c r="D9" s="378" t="s">
        <v>781</v>
      </c>
    </row>
    <row r="10" spans="1:8" s="376" customFormat="1">
      <c r="A10" s="376" t="s">
        <v>792</v>
      </c>
      <c r="B10" s="376" t="s">
        <v>831</v>
      </c>
      <c r="C10" s="376" t="s">
        <v>832</v>
      </c>
      <c r="D10" s="376" t="s">
        <v>864</v>
      </c>
    </row>
    <row r="11" spans="1:8">
      <c r="A11" s="378" t="s">
        <v>155</v>
      </c>
      <c r="B11" s="378" t="s">
        <v>658</v>
      </c>
      <c r="C11" s="378" t="s">
        <v>833</v>
      </c>
      <c r="D11" s="378" t="s">
        <v>865</v>
      </c>
    </row>
    <row r="12" spans="1:8">
      <c r="A12" s="378" t="s">
        <v>55</v>
      </c>
      <c r="B12" s="378" t="s">
        <v>244</v>
      </c>
      <c r="C12" s="378" t="s">
        <v>759</v>
      </c>
      <c r="D12" s="378" t="s">
        <v>773</v>
      </c>
    </row>
    <row r="13" spans="1:8">
      <c r="A13" s="378" t="s">
        <v>56</v>
      </c>
      <c r="B13" s="378" t="s">
        <v>741</v>
      </c>
      <c r="C13" s="378" t="s">
        <v>760</v>
      </c>
      <c r="D13" s="378" t="s">
        <v>774</v>
      </c>
    </row>
    <row r="14" spans="1:8">
      <c r="A14" s="378" t="s">
        <v>159</v>
      </c>
      <c r="B14" s="378" t="s">
        <v>797</v>
      </c>
      <c r="C14" s="378" t="s">
        <v>159</v>
      </c>
      <c r="D14" s="378" t="s">
        <v>159</v>
      </c>
    </row>
    <row r="15" spans="1:8">
      <c r="A15" s="378" t="s">
        <v>160</v>
      </c>
      <c r="B15" s="378" t="s">
        <v>798</v>
      </c>
      <c r="C15" s="378" t="s">
        <v>160</v>
      </c>
      <c r="D15" s="378" t="s">
        <v>160</v>
      </c>
    </row>
    <row r="16" spans="1:8">
      <c r="A16" s="378" t="s">
        <v>157</v>
      </c>
      <c r="B16" s="378" t="s">
        <v>799</v>
      </c>
      <c r="C16" s="378" t="s">
        <v>834</v>
      </c>
      <c r="D16" s="378" t="s">
        <v>866</v>
      </c>
    </row>
    <row r="17" spans="1:4">
      <c r="A17" s="378" t="s">
        <v>66</v>
      </c>
      <c r="B17" s="378" t="s">
        <v>748</v>
      </c>
      <c r="C17" s="378" t="s">
        <v>677</v>
      </c>
      <c r="D17" s="378" t="s">
        <v>781</v>
      </c>
    </row>
    <row r="18" spans="1:4" s="376" customFormat="1">
      <c r="A18" s="376" t="s">
        <v>791</v>
      </c>
      <c r="B18" s="376" t="s">
        <v>800</v>
      </c>
      <c r="C18" s="376" t="s">
        <v>835</v>
      </c>
      <c r="D18" s="376" t="s">
        <v>867</v>
      </c>
    </row>
    <row r="19" spans="1:4">
      <c r="A19" s="378" t="s">
        <v>162</v>
      </c>
      <c r="B19" s="378" t="s">
        <v>661</v>
      </c>
      <c r="C19" s="378" t="s">
        <v>662</v>
      </c>
      <c r="D19" s="378" t="s">
        <v>868</v>
      </c>
    </row>
    <row r="20" spans="1:4">
      <c r="A20" s="378" t="s">
        <v>55</v>
      </c>
      <c r="B20" s="378" t="s">
        <v>244</v>
      </c>
      <c r="C20" s="378" t="s">
        <v>759</v>
      </c>
      <c r="D20" s="378" t="s">
        <v>773</v>
      </c>
    </row>
    <row r="21" spans="1:4">
      <c r="A21" s="378" t="s">
        <v>56</v>
      </c>
      <c r="B21" s="378" t="s">
        <v>741</v>
      </c>
      <c r="C21" s="378" t="s">
        <v>760</v>
      </c>
      <c r="D21" s="378" t="s">
        <v>778</v>
      </c>
    </row>
    <row r="22" spans="1:4">
      <c r="A22" s="378" t="s">
        <v>163</v>
      </c>
      <c r="B22" s="378" t="s">
        <v>801</v>
      </c>
      <c r="C22" s="378" t="s">
        <v>836</v>
      </c>
      <c r="D22" s="378" t="s">
        <v>869</v>
      </c>
    </row>
    <row r="23" spans="1:4">
      <c r="A23" s="378" t="s">
        <v>165</v>
      </c>
      <c r="B23" s="378" t="s">
        <v>802</v>
      </c>
      <c r="C23" s="378" t="s">
        <v>837</v>
      </c>
      <c r="D23" s="378" t="s">
        <v>870</v>
      </c>
    </row>
    <row r="24" spans="1:4">
      <c r="A24" s="378" t="s">
        <v>167</v>
      </c>
      <c r="B24" s="378" t="s">
        <v>803</v>
      </c>
      <c r="C24" s="378" t="s">
        <v>838</v>
      </c>
      <c r="D24" s="378" t="s">
        <v>871</v>
      </c>
    </row>
    <row r="25" spans="1:4">
      <c r="A25" s="378" t="s">
        <v>66</v>
      </c>
      <c r="B25" s="378" t="s">
        <v>748</v>
      </c>
      <c r="C25" s="378" t="s">
        <v>677</v>
      </c>
      <c r="D25" s="378" t="s">
        <v>678</v>
      </c>
    </row>
    <row r="26" spans="1:4" s="376" customFormat="1">
      <c r="A26" s="376" t="s">
        <v>292</v>
      </c>
      <c r="B26" s="376" t="s">
        <v>804</v>
      </c>
      <c r="C26" s="376" t="s">
        <v>839</v>
      </c>
      <c r="D26" s="376" t="s">
        <v>872</v>
      </c>
    </row>
    <row r="27" spans="1:4">
      <c r="A27" s="378" t="s">
        <v>168</v>
      </c>
      <c r="B27" s="378" t="s">
        <v>664</v>
      </c>
      <c r="C27" s="378" t="s">
        <v>665</v>
      </c>
      <c r="D27" s="378" t="s">
        <v>873</v>
      </c>
    </row>
    <row r="28" spans="1:4">
      <c r="A28" s="378" t="s">
        <v>55</v>
      </c>
      <c r="B28" s="378" t="s">
        <v>244</v>
      </c>
      <c r="C28" s="378" t="s">
        <v>759</v>
      </c>
      <c r="D28" s="378" t="s">
        <v>773</v>
      </c>
    </row>
    <row r="29" spans="1:4">
      <c r="A29" s="378" t="s">
        <v>56</v>
      </c>
      <c r="B29" s="378" t="s">
        <v>741</v>
      </c>
      <c r="C29" s="378" t="s">
        <v>760</v>
      </c>
      <c r="D29" s="378" t="s">
        <v>778</v>
      </c>
    </row>
    <row r="30" spans="1:4">
      <c r="A30" s="378" t="s">
        <v>175</v>
      </c>
      <c r="B30" s="378" t="s">
        <v>805</v>
      </c>
      <c r="C30" s="378" t="s">
        <v>840</v>
      </c>
      <c r="D30" s="378" t="s">
        <v>175</v>
      </c>
    </row>
    <row r="31" spans="1:4">
      <c r="A31" s="378" t="s">
        <v>187</v>
      </c>
      <c r="B31" s="378" t="s">
        <v>806</v>
      </c>
      <c r="C31" s="378" t="s">
        <v>841</v>
      </c>
      <c r="D31" s="378" t="s">
        <v>874</v>
      </c>
    </row>
    <row r="32" spans="1:4">
      <c r="A32" s="378" t="s">
        <v>181</v>
      </c>
      <c r="B32" s="378" t="s">
        <v>807</v>
      </c>
      <c r="C32" s="378" t="s">
        <v>842</v>
      </c>
      <c r="D32" s="378" t="s">
        <v>181</v>
      </c>
    </row>
    <row r="33" spans="1:4">
      <c r="A33" s="378" t="s">
        <v>185</v>
      </c>
      <c r="B33" s="378" t="s">
        <v>808</v>
      </c>
      <c r="C33" s="378" t="s">
        <v>843</v>
      </c>
      <c r="D33" s="378" t="s">
        <v>875</v>
      </c>
    </row>
    <row r="34" spans="1:4">
      <c r="A34" s="378" t="s">
        <v>183</v>
      </c>
      <c r="B34" s="378" t="s">
        <v>809</v>
      </c>
      <c r="C34" s="378" t="s">
        <v>844</v>
      </c>
      <c r="D34" s="378" t="s">
        <v>876</v>
      </c>
    </row>
    <row r="35" spans="1:4">
      <c r="A35" s="378" t="s">
        <v>179</v>
      </c>
      <c r="B35" s="378" t="s">
        <v>179</v>
      </c>
      <c r="C35" s="378" t="s">
        <v>179</v>
      </c>
      <c r="D35" s="378" t="s">
        <v>179</v>
      </c>
    </row>
    <row r="36" spans="1:4">
      <c r="A36" s="378" t="s">
        <v>177</v>
      </c>
      <c r="B36" s="378" t="s">
        <v>810</v>
      </c>
      <c r="C36" s="378" t="s">
        <v>845</v>
      </c>
      <c r="D36" s="378" t="s">
        <v>177</v>
      </c>
    </row>
    <row r="37" spans="1:4">
      <c r="A37" s="378" t="s">
        <v>173</v>
      </c>
      <c r="B37" s="378" t="s">
        <v>811</v>
      </c>
      <c r="C37" s="378" t="s">
        <v>846</v>
      </c>
      <c r="D37" s="378" t="s">
        <v>877</v>
      </c>
    </row>
    <row r="38" spans="1:4">
      <c r="A38" s="378" t="s">
        <v>170</v>
      </c>
      <c r="B38" s="378" t="s">
        <v>812</v>
      </c>
      <c r="C38" s="378" t="s">
        <v>847</v>
      </c>
      <c r="D38" s="378" t="s">
        <v>878</v>
      </c>
    </row>
    <row r="39" spans="1:4">
      <c r="A39" s="378" t="s">
        <v>189</v>
      </c>
      <c r="B39" s="378" t="s">
        <v>813</v>
      </c>
      <c r="C39" s="378" t="s">
        <v>848</v>
      </c>
      <c r="D39" s="378" t="s">
        <v>879</v>
      </c>
    </row>
    <row r="40" spans="1:4">
      <c r="A40" s="378" t="s">
        <v>190</v>
      </c>
      <c r="B40" s="378" t="s">
        <v>814</v>
      </c>
      <c r="C40" s="378" t="s">
        <v>849</v>
      </c>
      <c r="D40" s="378" t="s">
        <v>880</v>
      </c>
    </row>
    <row r="41" spans="1:4">
      <c r="A41" s="378" t="s">
        <v>171</v>
      </c>
      <c r="B41" s="378" t="s">
        <v>815</v>
      </c>
      <c r="C41" s="378" t="s">
        <v>850</v>
      </c>
      <c r="D41" s="378" t="s">
        <v>881</v>
      </c>
    </row>
    <row r="42" spans="1:4">
      <c r="A42" s="378" t="s">
        <v>66</v>
      </c>
      <c r="B42" s="378" t="s">
        <v>748</v>
      </c>
      <c r="C42" s="378" t="s">
        <v>677</v>
      </c>
      <c r="D42" s="378" t="s">
        <v>781</v>
      </c>
    </row>
    <row r="43" spans="1:4">
      <c r="A43" s="378" t="s">
        <v>247</v>
      </c>
      <c r="B43" s="378" t="s">
        <v>816</v>
      </c>
      <c r="C43" s="378" t="s">
        <v>851</v>
      </c>
      <c r="D43" s="378" t="s">
        <v>882</v>
      </c>
    </row>
    <row r="44" spans="1:4">
      <c r="A44" s="378" t="s">
        <v>247</v>
      </c>
      <c r="B44" s="378" t="s">
        <v>817</v>
      </c>
      <c r="C44" s="378" t="s">
        <v>851</v>
      </c>
      <c r="D44" s="378" t="s">
        <v>883</v>
      </c>
    </row>
    <row r="45" spans="1:4">
      <c r="A45" s="378" t="s">
        <v>290</v>
      </c>
      <c r="B45" s="378" t="s">
        <v>818</v>
      </c>
      <c r="C45" s="378" t="s">
        <v>852</v>
      </c>
      <c r="D45" s="378" t="s">
        <v>884</v>
      </c>
    </row>
    <row r="46" spans="1:4">
      <c r="A46" s="378" t="s">
        <v>290</v>
      </c>
      <c r="B46" s="378" t="s">
        <v>818</v>
      </c>
      <c r="C46" s="378" t="s">
        <v>852</v>
      </c>
      <c r="D46" s="378" t="s">
        <v>884</v>
      </c>
    </row>
    <row r="47" spans="1:4">
      <c r="A47" s="378" t="s">
        <v>290</v>
      </c>
      <c r="B47" s="378" t="s">
        <v>819</v>
      </c>
      <c r="C47" s="378" t="s">
        <v>852</v>
      </c>
      <c r="D47" s="378" t="s">
        <v>884</v>
      </c>
    </row>
    <row r="48" spans="1:4">
      <c r="A48" s="378" t="s">
        <v>290</v>
      </c>
      <c r="B48" s="378" t="s">
        <v>818</v>
      </c>
      <c r="C48" s="378" t="s">
        <v>852</v>
      </c>
      <c r="D48" s="378" t="s">
        <v>884</v>
      </c>
    </row>
    <row r="49" spans="1:4">
      <c r="A49" s="378" t="s">
        <v>290</v>
      </c>
      <c r="B49" s="378" t="s">
        <v>818</v>
      </c>
      <c r="C49" s="378" t="s">
        <v>852</v>
      </c>
      <c r="D49" s="378" t="s">
        <v>885</v>
      </c>
    </row>
    <row r="50" spans="1:4">
      <c r="A50" s="378" t="s">
        <v>247</v>
      </c>
      <c r="B50" s="378" t="s">
        <v>817</v>
      </c>
      <c r="C50" s="378" t="s">
        <v>851</v>
      </c>
      <c r="D50" s="378" t="s">
        <v>883</v>
      </c>
    </row>
    <row r="51" spans="1:4">
      <c r="A51" s="378" t="s">
        <v>247</v>
      </c>
      <c r="B51" s="378" t="s">
        <v>817</v>
      </c>
      <c r="C51" s="378" t="s">
        <v>851</v>
      </c>
      <c r="D51" s="378" t="s">
        <v>886</v>
      </c>
    </row>
    <row r="52" spans="1:4">
      <c r="A52" s="378" t="s">
        <v>247</v>
      </c>
      <c r="B52" s="378" t="s">
        <v>817</v>
      </c>
      <c r="C52" s="378" t="s">
        <v>851</v>
      </c>
      <c r="D52" s="378" t="s">
        <v>886</v>
      </c>
    </row>
    <row r="53" spans="1:4">
      <c r="A53" s="378" t="s">
        <v>246</v>
      </c>
      <c r="B53" s="378" t="s">
        <v>246</v>
      </c>
      <c r="C53" s="378" t="s">
        <v>853</v>
      </c>
      <c r="D53" s="378" t="s">
        <v>887</v>
      </c>
    </row>
    <row r="54" spans="1:4">
      <c r="A54" s="378" t="s">
        <v>251</v>
      </c>
      <c r="B54" s="378" t="s">
        <v>820</v>
      </c>
      <c r="C54" s="378" t="s">
        <v>854</v>
      </c>
      <c r="D54" s="378" t="s">
        <v>888</v>
      </c>
    </row>
    <row r="55" spans="1:4" s="376" customFormat="1">
      <c r="A55" s="376" t="s">
        <v>291</v>
      </c>
      <c r="B55" s="376" t="s">
        <v>821</v>
      </c>
      <c r="C55" s="376" t="s">
        <v>855</v>
      </c>
      <c r="D55" s="376" t="s">
        <v>889</v>
      </c>
    </row>
    <row r="56" spans="1:4">
      <c r="A56" s="378" t="s">
        <v>191</v>
      </c>
      <c r="B56" s="378" t="s">
        <v>822</v>
      </c>
      <c r="C56" s="378" t="s">
        <v>668</v>
      </c>
      <c r="D56" s="378" t="s">
        <v>669</v>
      </c>
    </row>
    <row r="57" spans="1:4">
      <c r="A57" s="378" t="s">
        <v>55</v>
      </c>
      <c r="B57" s="378" t="s">
        <v>244</v>
      </c>
      <c r="C57" s="378" t="s">
        <v>759</v>
      </c>
      <c r="D57" s="378" t="s">
        <v>773</v>
      </c>
    </row>
    <row r="58" spans="1:4">
      <c r="A58" s="378" t="s">
        <v>56</v>
      </c>
      <c r="B58" s="378" t="s">
        <v>741</v>
      </c>
      <c r="C58" s="378" t="s">
        <v>760</v>
      </c>
      <c r="D58" s="378" t="s">
        <v>778</v>
      </c>
    </row>
    <row r="59" spans="1:4">
      <c r="A59" s="378" t="s">
        <v>193</v>
      </c>
      <c r="B59" s="378" t="s">
        <v>823</v>
      </c>
      <c r="C59" s="378" t="s">
        <v>856</v>
      </c>
      <c r="D59" s="378" t="s">
        <v>890</v>
      </c>
    </row>
    <row r="60" spans="1:4">
      <c r="A60" s="378" t="s">
        <v>195</v>
      </c>
      <c r="B60" s="378" t="s">
        <v>824</v>
      </c>
      <c r="C60" s="378" t="s">
        <v>857</v>
      </c>
      <c r="D60" s="378" t="s">
        <v>891</v>
      </c>
    </row>
    <row r="61" spans="1:4">
      <c r="A61" s="378" t="s">
        <v>66</v>
      </c>
      <c r="B61" s="378" t="s">
        <v>748</v>
      </c>
      <c r="C61" s="378" t="s">
        <v>677</v>
      </c>
      <c r="D61" s="378" t="s">
        <v>676</v>
      </c>
    </row>
    <row r="62" spans="1:4">
      <c r="A62" s="378" t="s">
        <v>301</v>
      </c>
      <c r="B62" s="378" t="s">
        <v>825</v>
      </c>
      <c r="C62" s="378" t="s">
        <v>858</v>
      </c>
      <c r="D62" s="378" t="s">
        <v>892</v>
      </c>
    </row>
    <row r="63" spans="1:4" s="376" customFormat="1">
      <c r="A63" s="376" t="s">
        <v>248</v>
      </c>
      <c r="B63" s="376" t="s">
        <v>826</v>
      </c>
      <c r="C63" s="376" t="s">
        <v>859</v>
      </c>
      <c r="D63" s="376" t="s">
        <v>893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pageSetUpPr fitToPage="1"/>
  </sheetPr>
  <dimension ref="A1:AE312"/>
  <sheetViews>
    <sheetView showGridLines="0" zoomScale="80" zoomScaleNormal="80" workbookViewId="0">
      <pane xSplit="14" ySplit="12" topLeftCell="O13" activePane="bottomRight" state="frozen"/>
      <selection pane="topRight" activeCell="O1" sqref="O1"/>
      <selection pane="bottomLeft" activeCell="A13" sqref="A13"/>
      <selection pane="bottomRight" activeCell="AD53" sqref="AD53"/>
    </sheetView>
  </sheetViews>
  <sheetFormatPr defaultColWidth="9.140625" defaultRowHeight="11.25"/>
  <cols>
    <col min="1" max="1" width="39.28515625" style="9" bestFit="1" customWidth="1"/>
    <col min="2" max="2" width="16.7109375" style="9" customWidth="1"/>
    <col min="3" max="3" width="3.7109375" style="11" customWidth="1"/>
    <col min="4" max="4" width="4.28515625" style="11" customWidth="1"/>
    <col min="5" max="5" width="3.7109375" style="11" customWidth="1"/>
    <col min="6" max="6" width="3.5703125" style="11" customWidth="1"/>
    <col min="7" max="7" width="4.140625" style="162" customWidth="1"/>
    <col min="8" max="12" width="3.5703125" style="11" customWidth="1"/>
    <col min="13" max="13" width="9.28515625" style="10" bestFit="1" customWidth="1"/>
    <col min="14" max="14" width="25.7109375" style="10" customWidth="1"/>
    <col min="15" max="15" width="12.5703125" style="10" bestFit="1" customWidth="1"/>
    <col min="16" max="16" width="10.140625" style="11" bestFit="1" customWidth="1"/>
    <col min="17" max="17" width="12.85546875" style="11" bestFit="1" customWidth="1"/>
    <col min="18" max="18" width="14.140625" style="11" bestFit="1" customWidth="1"/>
    <col min="19" max="19" width="11.85546875" style="11" bestFit="1" customWidth="1"/>
    <col min="20" max="20" width="14.7109375" style="11" bestFit="1" customWidth="1"/>
    <col min="21" max="22" width="14.7109375" style="11" customWidth="1"/>
    <col min="23" max="28" width="12.28515625" style="11" customWidth="1"/>
    <col min="29" max="31" width="9.140625" style="15"/>
    <col min="32" max="16384" width="9.140625" style="12"/>
  </cols>
  <sheetData>
    <row r="1" spans="1:28" s="15" customFormat="1" ht="13.5" customHeight="1">
      <c r="A1" s="55" t="s">
        <v>18</v>
      </c>
      <c r="B1" s="20"/>
      <c r="C1" s="170"/>
      <c r="D1" s="56"/>
      <c r="E1" s="56"/>
      <c r="F1" s="171"/>
      <c r="G1" s="172"/>
      <c r="H1" s="171"/>
      <c r="I1" s="171"/>
      <c r="J1" s="171"/>
      <c r="K1" s="171"/>
      <c r="L1" s="171"/>
      <c r="M1" s="25"/>
      <c r="N1" s="25"/>
      <c r="O1" s="25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1:28" s="15" customFormat="1" ht="13.5" customHeight="1">
      <c r="A2" s="57" t="s">
        <v>519</v>
      </c>
      <c r="B2" s="20"/>
      <c r="C2" s="170"/>
      <c r="D2" s="56"/>
      <c r="E2" s="56"/>
      <c r="F2" s="171"/>
      <c r="G2" s="172"/>
      <c r="H2" s="171"/>
      <c r="I2" s="171"/>
      <c r="J2" s="171"/>
      <c r="K2" s="171"/>
      <c r="L2" s="171"/>
      <c r="M2" s="25"/>
      <c r="N2" s="25"/>
      <c r="O2" s="25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</row>
    <row r="3" spans="1:28" s="15" customFormat="1" ht="13.5" customHeight="1">
      <c r="A3" s="57" t="s">
        <v>19</v>
      </c>
      <c r="B3" s="58"/>
      <c r="C3" s="173"/>
      <c r="D3" s="56"/>
      <c r="E3" s="56"/>
      <c r="F3" s="171"/>
      <c r="G3" s="172"/>
      <c r="H3" s="171"/>
      <c r="I3" s="171"/>
      <c r="J3" s="171"/>
      <c r="K3" s="171"/>
      <c r="L3" s="171"/>
      <c r="M3" s="25"/>
      <c r="N3" s="25"/>
      <c r="O3" s="25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</row>
    <row r="4" spans="1:28" s="15" customFormat="1" ht="13.5" customHeight="1">
      <c r="A4" s="57" t="s">
        <v>20</v>
      </c>
      <c r="B4" s="58"/>
      <c r="C4" s="173"/>
      <c r="D4" s="56"/>
      <c r="E4" s="56"/>
      <c r="F4" s="171"/>
      <c r="G4" s="172"/>
      <c r="H4" s="171"/>
      <c r="I4" s="171"/>
      <c r="J4" s="171"/>
      <c r="K4" s="171"/>
      <c r="L4" s="171"/>
      <c r="M4" s="25"/>
      <c r="N4" s="25"/>
      <c r="O4" s="25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</row>
    <row r="5" spans="1:28" s="15" customFormat="1" ht="13.5" customHeight="1">
      <c r="A5" s="57" t="s">
        <v>212</v>
      </c>
      <c r="B5" s="58"/>
      <c r="C5" s="173"/>
      <c r="D5" s="56"/>
      <c r="E5" s="56"/>
      <c r="F5" s="171"/>
      <c r="G5" s="172"/>
      <c r="H5" s="171"/>
      <c r="I5" s="171"/>
      <c r="J5" s="171"/>
      <c r="K5" s="171"/>
      <c r="L5" s="171"/>
      <c r="M5" s="25"/>
      <c r="N5" s="25"/>
      <c r="O5" s="25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</row>
    <row r="6" spans="1:28" s="15" customFormat="1" ht="13.5" customHeight="1">
      <c r="A6" s="57" t="s">
        <v>210</v>
      </c>
      <c r="B6" s="58"/>
      <c r="C6" s="173"/>
      <c r="D6" s="56"/>
      <c r="E6" s="56"/>
      <c r="F6" s="171"/>
      <c r="G6" s="172"/>
      <c r="H6" s="171"/>
      <c r="I6" s="171"/>
      <c r="J6" s="171"/>
      <c r="K6" s="171"/>
      <c r="L6" s="171"/>
      <c r="M6" s="25"/>
      <c r="N6" s="25"/>
      <c r="O6" s="25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</row>
    <row r="7" spans="1:28" s="15" customFormat="1" ht="13.5" customHeight="1">
      <c r="A7" s="57" t="s">
        <v>211</v>
      </c>
      <c r="B7" s="58"/>
      <c r="C7" s="173"/>
      <c r="D7" s="56"/>
      <c r="E7" s="56"/>
      <c r="F7" s="171"/>
      <c r="G7" s="172"/>
      <c r="H7" s="171"/>
      <c r="I7" s="171"/>
      <c r="J7" s="171"/>
      <c r="K7" s="171"/>
      <c r="L7" s="171"/>
      <c r="M7" s="25"/>
      <c r="N7" s="25"/>
      <c r="O7" s="25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1:28" s="15" customFormat="1" ht="13.5" customHeight="1">
      <c r="B8" s="58"/>
      <c r="C8" s="173"/>
      <c r="D8" s="56"/>
      <c r="E8" s="56"/>
      <c r="F8" s="171"/>
      <c r="G8" s="172"/>
      <c r="H8" s="171"/>
      <c r="I8" s="171"/>
      <c r="J8" s="171"/>
      <c r="K8" s="171"/>
      <c r="L8" s="171"/>
      <c r="M8" s="25"/>
      <c r="N8" s="25"/>
      <c r="O8" s="25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</row>
    <row r="9" spans="1:28" s="15" customFormat="1" ht="13.5" customHeight="1">
      <c r="C9" s="170"/>
      <c r="D9" s="571"/>
      <c r="E9" s="571"/>
      <c r="F9" s="25"/>
      <c r="G9" s="174"/>
      <c r="H9" s="25"/>
      <c r="I9" s="25"/>
      <c r="J9" s="25"/>
      <c r="K9" s="25"/>
      <c r="L9" s="25"/>
      <c r="M9" s="25"/>
      <c r="N9" s="56"/>
      <c r="O9" s="56"/>
      <c r="P9" s="56"/>
      <c r="Q9" s="56"/>
      <c r="R9" s="56"/>
      <c r="S9" s="56"/>
      <c r="T9" s="56"/>
      <c r="U9" s="56"/>
      <c r="V9" s="56"/>
      <c r="W9" s="571"/>
      <c r="X9" s="571"/>
      <c r="Y9" s="571"/>
      <c r="Z9" s="571"/>
      <c r="AA9" s="571"/>
      <c r="AB9" s="571"/>
    </row>
    <row r="10" spans="1:28" ht="13.5" customHeight="1">
      <c r="B10" s="20"/>
      <c r="C10" s="572" t="s">
        <v>520</v>
      </c>
      <c r="D10" s="572"/>
      <c r="E10" s="572"/>
      <c r="F10" s="572"/>
      <c r="G10" s="572"/>
      <c r="H10" s="573"/>
      <c r="I10" s="175"/>
      <c r="J10" s="175"/>
      <c r="K10" s="175"/>
      <c r="L10" s="574" t="s">
        <v>206</v>
      </c>
      <c r="M10" s="575"/>
      <c r="N10" s="56"/>
      <c r="O10" s="56"/>
      <c r="P10" s="56"/>
      <c r="Q10" s="56"/>
      <c r="R10" s="56"/>
      <c r="S10" s="56"/>
      <c r="T10" s="56"/>
      <c r="U10" s="56"/>
      <c r="V10" s="56"/>
      <c r="W10" s="576" t="s">
        <v>204</v>
      </c>
      <c r="X10" s="576"/>
      <c r="Y10" s="576"/>
      <c r="Z10" s="577" t="s">
        <v>205</v>
      </c>
      <c r="AA10" s="577"/>
      <c r="AB10" s="577"/>
    </row>
    <row r="11" spans="1:28" s="25" customFormat="1" ht="13.5" customHeight="1">
      <c r="A11" s="51" t="s">
        <v>21</v>
      </c>
      <c r="B11" s="52" t="s">
        <v>207</v>
      </c>
      <c r="C11" s="584" t="s">
        <v>521</v>
      </c>
      <c r="D11" s="578" t="s">
        <v>22</v>
      </c>
      <c r="E11" s="578" t="s">
        <v>23</v>
      </c>
      <c r="F11" s="579" t="s">
        <v>213</v>
      </c>
      <c r="G11" s="587" t="s">
        <v>208</v>
      </c>
      <c r="H11" s="579" t="s">
        <v>209</v>
      </c>
      <c r="I11" s="578" t="s">
        <v>522</v>
      </c>
      <c r="J11" s="578"/>
      <c r="K11" s="578"/>
      <c r="L11" s="579" t="s">
        <v>208</v>
      </c>
      <c r="M11" s="581" t="s">
        <v>302</v>
      </c>
      <c r="N11" s="53" t="s">
        <v>24</v>
      </c>
      <c r="O11" s="53" t="s">
        <v>25</v>
      </c>
      <c r="P11" s="53" t="s">
        <v>26</v>
      </c>
      <c r="Q11" s="53" t="s">
        <v>27</v>
      </c>
      <c r="R11" s="53" t="s">
        <v>28</v>
      </c>
      <c r="S11" s="53" t="s">
        <v>303</v>
      </c>
      <c r="T11" s="53" t="s">
        <v>200</v>
      </c>
      <c r="U11" s="53" t="s">
        <v>304</v>
      </c>
      <c r="V11" s="53" t="s">
        <v>305</v>
      </c>
      <c r="W11" s="54" t="s">
        <v>201</v>
      </c>
      <c r="X11" s="54" t="s">
        <v>202</v>
      </c>
      <c r="Y11" s="54" t="s">
        <v>203</v>
      </c>
      <c r="Z11" s="54" t="s">
        <v>201</v>
      </c>
      <c r="AA11" s="54" t="s">
        <v>202</v>
      </c>
      <c r="AB11" s="54" t="s">
        <v>203</v>
      </c>
    </row>
    <row r="12" spans="1:28" s="25" customFormat="1" ht="26.25" customHeight="1" thickBot="1">
      <c r="A12" s="145" t="s">
        <v>29</v>
      </c>
      <c r="B12" s="146" t="s">
        <v>244</v>
      </c>
      <c r="C12" s="585"/>
      <c r="D12" s="586"/>
      <c r="E12" s="586"/>
      <c r="F12" s="583"/>
      <c r="G12" s="588"/>
      <c r="H12" s="583"/>
      <c r="I12" s="176" t="s">
        <v>523</v>
      </c>
      <c r="J12" s="176" t="s">
        <v>524</v>
      </c>
      <c r="K12" s="176" t="s">
        <v>525</v>
      </c>
      <c r="L12" s="580"/>
      <c r="M12" s="582"/>
      <c r="N12" s="144" t="s">
        <v>30</v>
      </c>
      <c r="O12" s="147" t="s">
        <v>31</v>
      </c>
      <c r="P12" s="144" t="s">
        <v>32</v>
      </c>
      <c r="Q12" s="144" t="s">
        <v>33</v>
      </c>
      <c r="R12" s="144" t="s">
        <v>34</v>
      </c>
      <c r="S12" s="144"/>
      <c r="T12" s="144"/>
      <c r="U12" s="144"/>
      <c r="V12" s="144"/>
      <c r="W12" s="177"/>
      <c r="X12" s="177"/>
      <c r="Y12" s="177"/>
      <c r="Z12" s="177"/>
      <c r="AA12" s="177"/>
      <c r="AB12" s="177"/>
    </row>
    <row r="13" spans="1:28" s="25" customFormat="1" ht="15" customHeight="1">
      <c r="A13" s="13" t="s">
        <v>1097</v>
      </c>
      <c r="B13" s="45" t="s">
        <v>74</v>
      </c>
      <c r="C13" s="23" t="s">
        <v>35</v>
      </c>
      <c r="D13" s="48" t="s">
        <v>35</v>
      </c>
      <c r="E13" s="14"/>
      <c r="F13" s="14"/>
      <c r="G13" s="178"/>
      <c r="H13" s="14"/>
      <c r="I13" s="14"/>
      <c r="J13" s="14"/>
      <c r="K13" s="14"/>
      <c r="L13" s="14"/>
      <c r="M13" s="46" t="s">
        <v>306</v>
      </c>
      <c r="N13" s="14" t="s">
        <v>36</v>
      </c>
      <c r="O13" s="46" t="s">
        <v>37</v>
      </c>
      <c r="P13" s="14">
        <v>2450</v>
      </c>
      <c r="Q13" s="24">
        <v>0.11</v>
      </c>
      <c r="R13" s="14">
        <v>0.33</v>
      </c>
      <c r="S13" s="14" t="s">
        <v>43</v>
      </c>
      <c r="T13" s="14" t="s">
        <v>42</v>
      </c>
      <c r="U13" s="14" t="s">
        <v>307</v>
      </c>
      <c r="V13" s="14" t="s">
        <v>307</v>
      </c>
      <c r="W13" s="47" t="s">
        <v>307</v>
      </c>
      <c r="X13" s="47" t="s">
        <v>307</v>
      </c>
      <c r="Y13" s="47" t="s">
        <v>307</v>
      </c>
      <c r="Z13" s="47" t="s">
        <v>307</v>
      </c>
      <c r="AA13" s="47" t="s">
        <v>307</v>
      </c>
      <c r="AB13" s="149" t="s">
        <v>307</v>
      </c>
    </row>
    <row r="14" spans="1:28" s="25" customFormat="1" ht="15" customHeight="1">
      <c r="A14" s="411" t="s">
        <v>1098</v>
      </c>
      <c r="B14" s="27" t="s">
        <v>910</v>
      </c>
      <c r="C14" s="19" t="s">
        <v>35</v>
      </c>
      <c r="D14" s="49" t="s">
        <v>35</v>
      </c>
      <c r="E14" s="412"/>
      <c r="F14" s="412"/>
      <c r="G14" s="413"/>
      <c r="H14" s="412"/>
      <c r="I14" s="412"/>
      <c r="J14" s="412"/>
      <c r="K14" s="412"/>
      <c r="L14" s="412"/>
      <c r="M14" s="414" t="s">
        <v>306</v>
      </c>
      <c r="N14" s="412" t="s">
        <v>36</v>
      </c>
      <c r="O14" s="414" t="s">
        <v>37</v>
      </c>
      <c r="P14" s="412" t="s">
        <v>911</v>
      </c>
      <c r="Q14" s="415">
        <v>0.1</v>
      </c>
      <c r="R14" s="412">
        <v>0.33</v>
      </c>
      <c r="S14" s="16" t="s">
        <v>43</v>
      </c>
      <c r="T14" s="16" t="s">
        <v>42</v>
      </c>
      <c r="U14" s="194" t="s">
        <v>307</v>
      </c>
      <c r="V14" s="194" t="s">
        <v>307</v>
      </c>
      <c r="W14" s="199" t="s">
        <v>307</v>
      </c>
      <c r="X14" s="199" t="s">
        <v>307</v>
      </c>
      <c r="Y14" s="199" t="s">
        <v>307</v>
      </c>
      <c r="Z14" s="199" t="s">
        <v>307</v>
      </c>
      <c r="AA14" s="199" t="s">
        <v>307</v>
      </c>
      <c r="AB14" s="200" t="s">
        <v>307</v>
      </c>
    </row>
    <row r="15" spans="1:28" s="25" customFormat="1" ht="15" customHeight="1" thickBot="1">
      <c r="A15" s="17" t="s">
        <v>1099</v>
      </c>
      <c r="B15" s="28" t="s">
        <v>75</v>
      </c>
      <c r="C15" s="22" t="s">
        <v>35</v>
      </c>
      <c r="D15" s="50" t="s">
        <v>35</v>
      </c>
      <c r="E15" s="18"/>
      <c r="F15" s="18"/>
      <c r="G15" s="179"/>
      <c r="H15" s="18"/>
      <c r="I15" s="18"/>
      <c r="J15" s="18"/>
      <c r="K15" s="18"/>
      <c r="L15" s="18"/>
      <c r="M15" s="26" t="s">
        <v>306</v>
      </c>
      <c r="N15" s="18" t="s">
        <v>36</v>
      </c>
      <c r="O15" s="26" t="s">
        <v>37</v>
      </c>
      <c r="P15" s="18">
        <v>2450</v>
      </c>
      <c r="Q15" s="21">
        <v>0.11</v>
      </c>
      <c r="R15" s="18">
        <v>0.33</v>
      </c>
      <c r="S15" s="18" t="s">
        <v>43</v>
      </c>
      <c r="T15" s="18" t="s">
        <v>42</v>
      </c>
      <c r="U15" s="18" t="s">
        <v>307</v>
      </c>
      <c r="V15" s="18" t="s">
        <v>307</v>
      </c>
      <c r="W15" s="32" t="s">
        <v>307</v>
      </c>
      <c r="X15" s="32" t="s">
        <v>307</v>
      </c>
      <c r="Y15" s="32" t="s">
        <v>307</v>
      </c>
      <c r="Z15" s="32" t="s">
        <v>307</v>
      </c>
      <c r="AA15" s="32" t="s">
        <v>307</v>
      </c>
      <c r="AB15" s="152" t="s">
        <v>307</v>
      </c>
    </row>
    <row r="16" spans="1:28" s="25" customFormat="1" ht="15" customHeight="1">
      <c r="A16" s="180" t="s">
        <v>1100</v>
      </c>
      <c r="B16" s="181" t="s">
        <v>76</v>
      </c>
      <c r="C16" s="182" t="s">
        <v>35</v>
      </c>
      <c r="D16" s="183" t="s">
        <v>35</v>
      </c>
      <c r="E16" s="184"/>
      <c r="F16" s="184"/>
      <c r="G16" s="185"/>
      <c r="H16" s="184"/>
      <c r="I16" s="184"/>
      <c r="J16" s="184"/>
      <c r="K16" s="184"/>
      <c r="L16" s="184"/>
      <c r="M16" s="186" t="s">
        <v>306</v>
      </c>
      <c r="N16" s="184" t="s">
        <v>36</v>
      </c>
      <c r="O16" s="186" t="s">
        <v>37</v>
      </c>
      <c r="P16" s="184">
        <v>2750</v>
      </c>
      <c r="Q16" s="187">
        <v>0.16700000000000001</v>
      </c>
      <c r="R16" s="184">
        <v>0.55000000000000004</v>
      </c>
      <c r="S16" s="184" t="s">
        <v>43</v>
      </c>
      <c r="T16" s="184" t="s">
        <v>42</v>
      </c>
      <c r="U16" s="184" t="s">
        <v>307</v>
      </c>
      <c r="V16" s="184" t="s">
        <v>307</v>
      </c>
      <c r="W16" s="188" t="s">
        <v>307</v>
      </c>
      <c r="X16" s="188" t="s">
        <v>307</v>
      </c>
      <c r="Y16" s="188" t="s">
        <v>307</v>
      </c>
      <c r="Z16" s="188" t="s">
        <v>307</v>
      </c>
      <c r="AA16" s="188" t="s">
        <v>307</v>
      </c>
      <c r="AB16" s="189" t="s">
        <v>307</v>
      </c>
    </row>
    <row r="17" spans="1:28" s="25" customFormat="1" ht="15" customHeight="1">
      <c r="A17" s="190" t="s">
        <v>1101</v>
      </c>
      <c r="B17" s="191" t="s">
        <v>77</v>
      </c>
      <c r="C17" s="192" t="s">
        <v>35</v>
      </c>
      <c r="D17" s="193" t="s">
        <v>35</v>
      </c>
      <c r="E17" s="194"/>
      <c r="F17" s="194"/>
      <c r="G17" s="195"/>
      <c r="H17" s="194"/>
      <c r="I17" s="194"/>
      <c r="J17" s="194"/>
      <c r="K17" s="194"/>
      <c r="L17" s="194"/>
      <c r="M17" s="196" t="s">
        <v>306</v>
      </c>
      <c r="N17" s="194" t="s">
        <v>36</v>
      </c>
      <c r="O17" s="196" t="s">
        <v>37</v>
      </c>
      <c r="P17" s="194">
        <v>2750</v>
      </c>
      <c r="Q17" s="197">
        <v>0.16700000000000001</v>
      </c>
      <c r="R17" s="198">
        <v>0.55000000000000004</v>
      </c>
      <c r="S17" s="194" t="s">
        <v>43</v>
      </c>
      <c r="T17" s="194" t="s">
        <v>42</v>
      </c>
      <c r="U17" s="194" t="s">
        <v>307</v>
      </c>
      <c r="V17" s="194" t="s">
        <v>307</v>
      </c>
      <c r="W17" s="199" t="s">
        <v>307</v>
      </c>
      <c r="X17" s="199" t="s">
        <v>307</v>
      </c>
      <c r="Y17" s="199" t="s">
        <v>307</v>
      </c>
      <c r="Z17" s="199" t="s">
        <v>307</v>
      </c>
      <c r="AA17" s="199" t="s">
        <v>307</v>
      </c>
      <c r="AB17" s="200" t="s">
        <v>307</v>
      </c>
    </row>
    <row r="18" spans="1:28" s="25" customFormat="1" ht="15" customHeight="1">
      <c r="A18" s="190" t="s">
        <v>1102</v>
      </c>
      <c r="B18" s="191" t="s">
        <v>78</v>
      </c>
      <c r="C18" s="192" t="s">
        <v>35</v>
      </c>
      <c r="D18" s="193" t="s">
        <v>35</v>
      </c>
      <c r="E18" s="194"/>
      <c r="F18" s="194"/>
      <c r="G18" s="195"/>
      <c r="H18" s="194"/>
      <c r="I18" s="194"/>
      <c r="J18" s="194"/>
      <c r="K18" s="194"/>
      <c r="L18" s="194"/>
      <c r="M18" s="196" t="s">
        <v>306</v>
      </c>
      <c r="N18" s="194" t="s">
        <v>36</v>
      </c>
      <c r="O18" s="196" t="s">
        <v>37</v>
      </c>
      <c r="P18" s="194">
        <v>2750</v>
      </c>
      <c r="Q18" s="197">
        <v>0.16700000000000001</v>
      </c>
      <c r="R18" s="198">
        <v>0.55000000000000004</v>
      </c>
      <c r="S18" s="194" t="s">
        <v>43</v>
      </c>
      <c r="T18" s="194" t="s">
        <v>42</v>
      </c>
      <c r="U18" s="194" t="s">
        <v>307</v>
      </c>
      <c r="V18" s="194" t="s">
        <v>307</v>
      </c>
      <c r="W18" s="199" t="s">
        <v>307</v>
      </c>
      <c r="X18" s="199" t="s">
        <v>307</v>
      </c>
      <c r="Y18" s="199" t="s">
        <v>307</v>
      </c>
      <c r="Z18" s="199" t="s">
        <v>307</v>
      </c>
      <c r="AA18" s="199" t="s">
        <v>307</v>
      </c>
      <c r="AB18" s="200" t="s">
        <v>307</v>
      </c>
    </row>
    <row r="19" spans="1:28" s="25" customFormat="1" ht="15" customHeight="1">
      <c r="A19" s="416" t="s">
        <v>1103</v>
      </c>
      <c r="B19" s="191" t="s">
        <v>912</v>
      </c>
      <c r="C19" s="192" t="s">
        <v>35</v>
      </c>
      <c r="D19" s="193" t="s">
        <v>35</v>
      </c>
      <c r="E19" s="302"/>
      <c r="F19" s="302"/>
      <c r="G19" s="321"/>
      <c r="H19" s="302"/>
      <c r="I19" s="302"/>
      <c r="J19" s="302"/>
      <c r="K19" s="302"/>
      <c r="L19" s="302"/>
      <c r="M19" s="196" t="s">
        <v>306</v>
      </c>
      <c r="N19" s="194" t="s">
        <v>36</v>
      </c>
      <c r="O19" s="196" t="s">
        <v>37</v>
      </c>
      <c r="P19" s="194">
        <v>2750</v>
      </c>
      <c r="Q19" s="304">
        <v>0.16700000000000001</v>
      </c>
      <c r="R19" s="198">
        <v>0.55000000000000004</v>
      </c>
      <c r="S19" s="194" t="s">
        <v>43</v>
      </c>
      <c r="T19" s="194" t="s">
        <v>42</v>
      </c>
      <c r="U19" s="194" t="s">
        <v>307</v>
      </c>
      <c r="V19" s="194" t="s">
        <v>307</v>
      </c>
      <c r="W19" s="199" t="s">
        <v>307</v>
      </c>
      <c r="X19" s="199" t="s">
        <v>307</v>
      </c>
      <c r="Y19" s="199" t="s">
        <v>307</v>
      </c>
      <c r="Z19" s="199" t="s">
        <v>307</v>
      </c>
      <c r="AA19" s="199" t="s">
        <v>307</v>
      </c>
      <c r="AB19" s="200" t="s">
        <v>307</v>
      </c>
    </row>
    <row r="20" spans="1:28" s="25" customFormat="1" ht="15" customHeight="1">
      <c r="A20" s="416" t="s">
        <v>1104</v>
      </c>
      <c r="B20" s="191" t="s">
        <v>913</v>
      </c>
      <c r="C20" s="192" t="s">
        <v>35</v>
      </c>
      <c r="D20" s="193" t="s">
        <v>35</v>
      </c>
      <c r="E20" s="302"/>
      <c r="F20" s="302"/>
      <c r="G20" s="321"/>
      <c r="H20" s="302"/>
      <c r="I20" s="302"/>
      <c r="J20" s="302"/>
      <c r="K20" s="302"/>
      <c r="L20" s="302"/>
      <c r="M20" s="196" t="s">
        <v>306</v>
      </c>
      <c r="N20" s="194" t="s">
        <v>36</v>
      </c>
      <c r="O20" s="196" t="s">
        <v>37</v>
      </c>
      <c r="P20" s="194">
        <v>2750</v>
      </c>
      <c r="Q20" s="304">
        <v>0.16700000000000001</v>
      </c>
      <c r="R20" s="198">
        <v>0.55000000000000004</v>
      </c>
      <c r="S20" s="194" t="s">
        <v>43</v>
      </c>
      <c r="T20" s="194" t="s">
        <v>42</v>
      </c>
      <c r="U20" s="194" t="s">
        <v>307</v>
      </c>
      <c r="V20" s="194" t="s">
        <v>307</v>
      </c>
      <c r="W20" s="199" t="s">
        <v>307</v>
      </c>
      <c r="X20" s="199" t="s">
        <v>307</v>
      </c>
      <c r="Y20" s="199" t="s">
        <v>307</v>
      </c>
      <c r="Z20" s="199" t="s">
        <v>307</v>
      </c>
      <c r="AA20" s="199" t="s">
        <v>307</v>
      </c>
      <c r="AB20" s="200" t="s">
        <v>307</v>
      </c>
    </row>
    <row r="21" spans="1:28" s="25" customFormat="1" ht="15" customHeight="1">
      <c r="A21" s="416" t="s">
        <v>1105</v>
      </c>
      <c r="B21" s="191" t="s">
        <v>914</v>
      </c>
      <c r="C21" s="192" t="s">
        <v>35</v>
      </c>
      <c r="D21" s="193" t="s">
        <v>35</v>
      </c>
      <c r="E21" s="302"/>
      <c r="F21" s="302"/>
      <c r="G21" s="321"/>
      <c r="H21" s="302"/>
      <c r="I21" s="302"/>
      <c r="J21" s="302"/>
      <c r="K21" s="302"/>
      <c r="L21" s="302"/>
      <c r="M21" s="196" t="s">
        <v>306</v>
      </c>
      <c r="N21" s="194" t="s">
        <v>36</v>
      </c>
      <c r="O21" s="196" t="s">
        <v>37</v>
      </c>
      <c r="P21" s="194">
        <v>2750</v>
      </c>
      <c r="Q21" s="304">
        <v>0.16700000000000001</v>
      </c>
      <c r="R21" s="198">
        <v>0.55000000000000004</v>
      </c>
      <c r="S21" s="194" t="s">
        <v>43</v>
      </c>
      <c r="T21" s="194" t="s">
        <v>42</v>
      </c>
      <c r="U21" s="194" t="s">
        <v>307</v>
      </c>
      <c r="V21" s="194" t="s">
        <v>307</v>
      </c>
      <c r="W21" s="199" t="s">
        <v>307</v>
      </c>
      <c r="X21" s="199" t="s">
        <v>307</v>
      </c>
      <c r="Y21" s="199" t="s">
        <v>307</v>
      </c>
      <c r="Z21" s="199" t="s">
        <v>307</v>
      </c>
      <c r="AA21" s="199" t="s">
        <v>307</v>
      </c>
      <c r="AB21" s="200" t="s">
        <v>307</v>
      </c>
    </row>
    <row r="22" spans="1:28" s="25" customFormat="1" ht="15" customHeight="1" thickBot="1">
      <c r="A22" s="201" t="s">
        <v>1106</v>
      </c>
      <c r="B22" s="202" t="s">
        <v>79</v>
      </c>
      <c r="C22" s="203" t="s">
        <v>35</v>
      </c>
      <c r="D22" s="204" t="s">
        <v>35</v>
      </c>
      <c r="E22" s="205"/>
      <c r="F22" s="205"/>
      <c r="G22" s="206"/>
      <c r="H22" s="205"/>
      <c r="I22" s="205"/>
      <c r="J22" s="205"/>
      <c r="K22" s="205"/>
      <c r="L22" s="205"/>
      <c r="M22" s="207" t="s">
        <v>306</v>
      </c>
      <c r="N22" s="205" t="s">
        <v>36</v>
      </c>
      <c r="O22" s="207" t="s">
        <v>37</v>
      </c>
      <c r="P22" s="205">
        <v>2750</v>
      </c>
      <c r="Q22" s="208">
        <v>0.16700000000000001</v>
      </c>
      <c r="R22" s="209">
        <v>0.55000000000000004</v>
      </c>
      <c r="S22" s="205" t="s">
        <v>43</v>
      </c>
      <c r="T22" s="205" t="s">
        <v>42</v>
      </c>
      <c r="U22" s="205" t="s">
        <v>307</v>
      </c>
      <c r="V22" s="205" t="s">
        <v>307</v>
      </c>
      <c r="W22" s="210" t="s">
        <v>307</v>
      </c>
      <c r="X22" s="210" t="s">
        <v>307</v>
      </c>
      <c r="Y22" s="210" t="s">
        <v>307</v>
      </c>
      <c r="Z22" s="210" t="s">
        <v>307</v>
      </c>
      <c r="AA22" s="210" t="s">
        <v>307</v>
      </c>
      <c r="AB22" s="211" t="s">
        <v>307</v>
      </c>
    </row>
    <row r="23" spans="1:28" s="25" customFormat="1" ht="15" customHeight="1">
      <c r="A23" s="418" t="s">
        <v>1107</v>
      </c>
      <c r="B23" s="419" t="s">
        <v>916</v>
      </c>
      <c r="C23" s="182" t="s">
        <v>35</v>
      </c>
      <c r="D23" s="183" t="s">
        <v>35</v>
      </c>
      <c r="E23" s="184"/>
      <c r="F23" s="184"/>
      <c r="G23" s="185"/>
      <c r="H23" s="184"/>
      <c r="I23" s="184"/>
      <c r="J23" s="184"/>
      <c r="K23" s="184"/>
      <c r="L23" s="184"/>
      <c r="M23" s="420" t="s">
        <v>306</v>
      </c>
      <c r="N23" s="198" t="s">
        <v>36</v>
      </c>
      <c r="O23" s="420" t="s">
        <v>37</v>
      </c>
      <c r="P23" s="421">
        <v>2500</v>
      </c>
      <c r="Q23" s="187">
        <v>0.13100000000000001</v>
      </c>
      <c r="R23" s="184">
        <v>0.31</v>
      </c>
      <c r="S23" s="198" t="s">
        <v>43</v>
      </c>
      <c r="T23" s="198" t="s">
        <v>42</v>
      </c>
      <c r="U23" s="198" t="s">
        <v>307</v>
      </c>
      <c r="V23" s="198" t="s">
        <v>307</v>
      </c>
      <c r="W23" s="422" t="s">
        <v>307</v>
      </c>
      <c r="X23" s="422" t="s">
        <v>307</v>
      </c>
      <c r="Y23" s="422" t="s">
        <v>307</v>
      </c>
      <c r="Z23" s="422" t="s">
        <v>307</v>
      </c>
      <c r="AA23" s="422" t="s">
        <v>307</v>
      </c>
      <c r="AB23" s="423" t="s">
        <v>307</v>
      </c>
    </row>
    <row r="24" spans="1:28" s="25" customFormat="1" ht="15" customHeight="1">
      <c r="A24" s="424" t="s">
        <v>1108</v>
      </c>
      <c r="B24" s="191" t="s">
        <v>918</v>
      </c>
      <c r="C24" s="192" t="s">
        <v>35</v>
      </c>
      <c r="D24" s="193" t="s">
        <v>35</v>
      </c>
      <c r="E24" s="198"/>
      <c r="F24" s="198"/>
      <c r="G24" s="293"/>
      <c r="H24" s="198"/>
      <c r="I24" s="198"/>
      <c r="J24" s="198"/>
      <c r="K24" s="198"/>
      <c r="L24" s="198"/>
      <c r="M24" s="196" t="s">
        <v>306</v>
      </c>
      <c r="N24" s="194" t="s">
        <v>36</v>
      </c>
      <c r="O24" s="196" t="s">
        <v>37</v>
      </c>
      <c r="P24" s="194">
        <v>2500</v>
      </c>
      <c r="Q24" s="281">
        <v>0.13</v>
      </c>
      <c r="R24" s="198">
        <v>0.31</v>
      </c>
      <c r="S24" s="194" t="s">
        <v>43</v>
      </c>
      <c r="T24" s="194" t="s">
        <v>42</v>
      </c>
      <c r="U24" s="194" t="s">
        <v>307</v>
      </c>
      <c r="V24" s="194" t="s">
        <v>307</v>
      </c>
      <c r="W24" s="199" t="s">
        <v>307</v>
      </c>
      <c r="X24" s="199" t="s">
        <v>307</v>
      </c>
      <c r="Y24" s="199" t="s">
        <v>307</v>
      </c>
      <c r="Z24" s="199" t="s">
        <v>307</v>
      </c>
      <c r="AA24" s="199" t="s">
        <v>307</v>
      </c>
      <c r="AB24" s="200" t="s">
        <v>307</v>
      </c>
    </row>
    <row r="25" spans="1:28" s="25" customFormat="1" ht="15" customHeight="1">
      <c r="A25" s="424" t="s">
        <v>1109</v>
      </c>
      <c r="B25" s="191" t="s">
        <v>920</v>
      </c>
      <c r="C25" s="192" t="s">
        <v>35</v>
      </c>
      <c r="D25" s="193" t="s">
        <v>35</v>
      </c>
      <c r="E25" s="198"/>
      <c r="F25" s="198"/>
      <c r="G25" s="293"/>
      <c r="H25" s="198"/>
      <c r="I25" s="198"/>
      <c r="J25" s="198"/>
      <c r="K25" s="198"/>
      <c r="L25" s="198"/>
      <c r="M25" s="196" t="s">
        <v>306</v>
      </c>
      <c r="N25" s="194" t="s">
        <v>36</v>
      </c>
      <c r="O25" s="196" t="s">
        <v>37</v>
      </c>
      <c r="P25" s="194">
        <v>2500</v>
      </c>
      <c r="Q25" s="281">
        <v>0.13</v>
      </c>
      <c r="R25" s="198">
        <v>0.31</v>
      </c>
      <c r="S25" s="194" t="s">
        <v>43</v>
      </c>
      <c r="T25" s="194" t="s">
        <v>42</v>
      </c>
      <c r="U25" s="194" t="s">
        <v>307</v>
      </c>
      <c r="V25" s="194" t="s">
        <v>307</v>
      </c>
      <c r="W25" s="199" t="s">
        <v>307</v>
      </c>
      <c r="X25" s="199" t="s">
        <v>307</v>
      </c>
      <c r="Y25" s="199" t="s">
        <v>307</v>
      </c>
      <c r="Z25" s="199" t="s">
        <v>307</v>
      </c>
      <c r="AA25" s="199" t="s">
        <v>307</v>
      </c>
      <c r="AB25" s="200" t="s">
        <v>307</v>
      </c>
    </row>
    <row r="26" spans="1:28" s="25" customFormat="1" ht="15" customHeight="1">
      <c r="A26" s="424" t="s">
        <v>1110</v>
      </c>
      <c r="B26" s="191" t="s">
        <v>922</v>
      </c>
      <c r="C26" s="192" t="s">
        <v>35</v>
      </c>
      <c r="D26" s="193" t="s">
        <v>35</v>
      </c>
      <c r="E26" s="198"/>
      <c r="F26" s="198"/>
      <c r="G26" s="293"/>
      <c r="H26" s="198"/>
      <c r="I26" s="198"/>
      <c r="J26" s="198"/>
      <c r="K26" s="198"/>
      <c r="L26" s="198"/>
      <c r="M26" s="196" t="s">
        <v>306</v>
      </c>
      <c r="N26" s="194" t="s">
        <v>36</v>
      </c>
      <c r="O26" s="196" t="s">
        <v>37</v>
      </c>
      <c r="P26" s="194">
        <v>2500</v>
      </c>
      <c r="Q26" s="281">
        <v>0.13</v>
      </c>
      <c r="R26" s="198">
        <v>0.31</v>
      </c>
      <c r="S26" s="194" t="s">
        <v>43</v>
      </c>
      <c r="T26" s="194" t="s">
        <v>42</v>
      </c>
      <c r="U26" s="194" t="s">
        <v>307</v>
      </c>
      <c r="V26" s="194" t="s">
        <v>307</v>
      </c>
      <c r="W26" s="199" t="s">
        <v>307</v>
      </c>
      <c r="X26" s="199" t="s">
        <v>307</v>
      </c>
      <c r="Y26" s="199" t="s">
        <v>307</v>
      </c>
      <c r="Z26" s="199" t="s">
        <v>307</v>
      </c>
      <c r="AA26" s="199" t="s">
        <v>307</v>
      </c>
      <c r="AB26" s="200" t="s">
        <v>307</v>
      </c>
    </row>
    <row r="27" spans="1:28" s="25" customFormat="1" ht="15" customHeight="1">
      <c r="A27" s="424" t="s">
        <v>1111</v>
      </c>
      <c r="B27" s="191" t="s">
        <v>924</v>
      </c>
      <c r="C27" s="192" t="s">
        <v>35</v>
      </c>
      <c r="D27" s="193" t="s">
        <v>35</v>
      </c>
      <c r="E27" s="198"/>
      <c r="F27" s="198"/>
      <c r="G27" s="293"/>
      <c r="H27" s="198"/>
      <c r="I27" s="198"/>
      <c r="J27" s="198"/>
      <c r="K27" s="198"/>
      <c r="L27" s="198"/>
      <c r="M27" s="196" t="s">
        <v>306</v>
      </c>
      <c r="N27" s="194" t="s">
        <v>36</v>
      </c>
      <c r="O27" s="196" t="s">
        <v>37</v>
      </c>
      <c r="P27" s="194">
        <v>2500</v>
      </c>
      <c r="Q27" s="281">
        <v>0.13</v>
      </c>
      <c r="R27" s="198">
        <v>0.31</v>
      </c>
      <c r="S27" s="194" t="s">
        <v>43</v>
      </c>
      <c r="T27" s="194" t="s">
        <v>42</v>
      </c>
      <c r="U27" s="194" t="s">
        <v>307</v>
      </c>
      <c r="V27" s="194" t="s">
        <v>307</v>
      </c>
      <c r="W27" s="199" t="s">
        <v>307</v>
      </c>
      <c r="X27" s="199" t="s">
        <v>307</v>
      </c>
      <c r="Y27" s="199" t="s">
        <v>307</v>
      </c>
      <c r="Z27" s="199" t="s">
        <v>307</v>
      </c>
      <c r="AA27" s="199" t="s">
        <v>307</v>
      </c>
      <c r="AB27" s="200" t="s">
        <v>307</v>
      </c>
    </row>
    <row r="28" spans="1:28" s="25" customFormat="1" ht="15" customHeight="1">
      <c r="A28" s="424" t="s">
        <v>1112</v>
      </c>
      <c r="B28" s="191" t="s">
        <v>926</v>
      </c>
      <c r="C28" s="192" t="s">
        <v>35</v>
      </c>
      <c r="D28" s="193" t="s">
        <v>35</v>
      </c>
      <c r="E28" s="198"/>
      <c r="F28" s="198"/>
      <c r="G28" s="293"/>
      <c r="H28" s="198"/>
      <c r="I28" s="198"/>
      <c r="J28" s="198"/>
      <c r="K28" s="198"/>
      <c r="L28" s="198"/>
      <c r="M28" s="196" t="s">
        <v>306</v>
      </c>
      <c r="N28" s="194" t="s">
        <v>36</v>
      </c>
      <c r="O28" s="196" t="s">
        <v>37</v>
      </c>
      <c r="P28" s="194">
        <v>2500</v>
      </c>
      <c r="Q28" s="281">
        <v>0.13</v>
      </c>
      <c r="R28" s="198">
        <v>0.31</v>
      </c>
      <c r="S28" s="194" t="s">
        <v>43</v>
      </c>
      <c r="T28" s="194" t="s">
        <v>42</v>
      </c>
      <c r="U28" s="194" t="s">
        <v>307</v>
      </c>
      <c r="V28" s="194" t="s">
        <v>307</v>
      </c>
      <c r="W28" s="199" t="s">
        <v>307</v>
      </c>
      <c r="X28" s="199" t="s">
        <v>307</v>
      </c>
      <c r="Y28" s="199" t="s">
        <v>307</v>
      </c>
      <c r="Z28" s="199" t="s">
        <v>307</v>
      </c>
      <c r="AA28" s="199" t="s">
        <v>307</v>
      </c>
      <c r="AB28" s="200" t="s">
        <v>307</v>
      </c>
    </row>
    <row r="29" spans="1:28" s="25" customFormat="1" ht="15" customHeight="1">
      <c r="A29" s="424" t="s">
        <v>1113</v>
      </c>
      <c r="B29" s="191" t="s">
        <v>928</v>
      </c>
      <c r="C29" s="192" t="s">
        <v>35</v>
      </c>
      <c r="D29" s="193" t="s">
        <v>35</v>
      </c>
      <c r="E29" s="198"/>
      <c r="F29" s="198"/>
      <c r="G29" s="293"/>
      <c r="H29" s="198"/>
      <c r="I29" s="198"/>
      <c r="J29" s="198"/>
      <c r="K29" s="198"/>
      <c r="L29" s="198"/>
      <c r="M29" s="196" t="s">
        <v>306</v>
      </c>
      <c r="N29" s="194" t="s">
        <v>36</v>
      </c>
      <c r="O29" s="196" t="s">
        <v>37</v>
      </c>
      <c r="P29" s="194">
        <v>2500</v>
      </c>
      <c r="Q29" s="281">
        <v>0.13</v>
      </c>
      <c r="R29" s="198">
        <v>0.31</v>
      </c>
      <c r="S29" s="194" t="s">
        <v>43</v>
      </c>
      <c r="T29" s="194" t="s">
        <v>42</v>
      </c>
      <c r="U29" s="194" t="s">
        <v>307</v>
      </c>
      <c r="V29" s="194" t="s">
        <v>307</v>
      </c>
      <c r="W29" s="199" t="s">
        <v>307</v>
      </c>
      <c r="X29" s="199" t="s">
        <v>307</v>
      </c>
      <c r="Y29" s="199" t="s">
        <v>307</v>
      </c>
      <c r="Z29" s="199" t="s">
        <v>307</v>
      </c>
      <c r="AA29" s="199" t="s">
        <v>307</v>
      </c>
      <c r="AB29" s="200" t="s">
        <v>307</v>
      </c>
    </row>
    <row r="30" spans="1:28" s="25" customFormat="1" ht="15" customHeight="1">
      <c r="A30" s="424" t="s">
        <v>1114</v>
      </c>
      <c r="B30" s="425" t="s">
        <v>931</v>
      </c>
      <c r="C30" s="192" t="s">
        <v>35</v>
      </c>
      <c r="D30" s="193" t="s">
        <v>35</v>
      </c>
      <c r="E30" s="198"/>
      <c r="F30" s="198"/>
      <c r="G30" s="293"/>
      <c r="H30" s="198"/>
      <c r="I30" s="198"/>
      <c r="J30" s="198"/>
      <c r="K30" s="198"/>
      <c r="L30" s="198"/>
      <c r="M30" s="196" t="s">
        <v>306</v>
      </c>
      <c r="N30" s="194" t="s">
        <v>36</v>
      </c>
      <c r="O30" s="196" t="s">
        <v>37</v>
      </c>
      <c r="P30" s="198">
        <v>2800</v>
      </c>
      <c r="Q30" s="281">
        <v>7.0000000000000007E-2</v>
      </c>
      <c r="R30" s="198">
        <v>0.19</v>
      </c>
      <c r="S30" s="198" t="s">
        <v>929</v>
      </c>
      <c r="T30" s="194" t="s">
        <v>48</v>
      </c>
      <c r="U30" s="194" t="s">
        <v>307</v>
      </c>
      <c r="V30" s="194" t="s">
        <v>307</v>
      </c>
      <c r="W30" s="199" t="s">
        <v>307</v>
      </c>
      <c r="X30" s="199" t="s">
        <v>307</v>
      </c>
      <c r="Y30" s="199" t="s">
        <v>307</v>
      </c>
      <c r="Z30" s="199" t="s">
        <v>307</v>
      </c>
      <c r="AA30" s="199" t="s">
        <v>307</v>
      </c>
      <c r="AB30" s="200" t="s">
        <v>307</v>
      </c>
    </row>
    <row r="31" spans="1:28" s="25" customFormat="1" ht="15" customHeight="1">
      <c r="A31" s="424" t="s">
        <v>1115</v>
      </c>
      <c r="B31" s="425" t="s">
        <v>933</v>
      </c>
      <c r="C31" s="192" t="s">
        <v>35</v>
      </c>
      <c r="D31" s="193" t="s">
        <v>35</v>
      </c>
      <c r="E31" s="198"/>
      <c r="F31" s="198"/>
      <c r="G31" s="293"/>
      <c r="H31" s="198"/>
      <c r="I31" s="198"/>
      <c r="J31" s="198"/>
      <c r="K31" s="198"/>
      <c r="L31" s="198"/>
      <c r="M31" s="196" t="s">
        <v>306</v>
      </c>
      <c r="N31" s="194" t="s">
        <v>36</v>
      </c>
      <c r="O31" s="196" t="s">
        <v>37</v>
      </c>
      <c r="P31" s="198">
        <v>2800</v>
      </c>
      <c r="Q31" s="281">
        <v>7.0000000000000007E-2</v>
      </c>
      <c r="R31" s="198">
        <v>0.19</v>
      </c>
      <c r="S31" s="198" t="s">
        <v>929</v>
      </c>
      <c r="T31" s="194" t="s">
        <v>48</v>
      </c>
      <c r="U31" s="194" t="s">
        <v>307</v>
      </c>
      <c r="V31" s="194" t="s">
        <v>307</v>
      </c>
      <c r="W31" s="199" t="s">
        <v>307</v>
      </c>
      <c r="X31" s="199" t="s">
        <v>307</v>
      </c>
      <c r="Y31" s="199" t="s">
        <v>307</v>
      </c>
      <c r="Z31" s="199" t="s">
        <v>307</v>
      </c>
      <c r="AA31" s="199" t="s">
        <v>307</v>
      </c>
      <c r="AB31" s="200" t="s">
        <v>307</v>
      </c>
    </row>
    <row r="32" spans="1:28" s="25" customFormat="1" ht="15" customHeight="1">
      <c r="A32" s="424" t="s">
        <v>1116</v>
      </c>
      <c r="B32" s="425" t="s">
        <v>935</v>
      </c>
      <c r="C32" s="192" t="s">
        <v>35</v>
      </c>
      <c r="D32" s="193" t="s">
        <v>35</v>
      </c>
      <c r="E32" s="198"/>
      <c r="F32" s="198"/>
      <c r="G32" s="293"/>
      <c r="H32" s="198"/>
      <c r="I32" s="198"/>
      <c r="J32" s="198"/>
      <c r="K32" s="198"/>
      <c r="L32" s="198"/>
      <c r="M32" s="196" t="s">
        <v>306</v>
      </c>
      <c r="N32" s="194" t="s">
        <v>36</v>
      </c>
      <c r="O32" s="196" t="s">
        <v>37</v>
      </c>
      <c r="P32" s="198">
        <v>2800</v>
      </c>
      <c r="Q32" s="281">
        <v>0.7</v>
      </c>
      <c r="R32" s="198">
        <v>0.19</v>
      </c>
      <c r="S32" s="198" t="s">
        <v>929</v>
      </c>
      <c r="T32" s="194" t="s">
        <v>48</v>
      </c>
      <c r="U32" s="194" t="s">
        <v>307</v>
      </c>
      <c r="V32" s="194" t="s">
        <v>307</v>
      </c>
      <c r="W32" s="199" t="s">
        <v>307</v>
      </c>
      <c r="X32" s="199" t="s">
        <v>307</v>
      </c>
      <c r="Y32" s="199" t="s">
        <v>307</v>
      </c>
      <c r="Z32" s="199" t="s">
        <v>307</v>
      </c>
      <c r="AA32" s="199" t="s">
        <v>307</v>
      </c>
      <c r="AB32" s="200" t="s">
        <v>307</v>
      </c>
    </row>
    <row r="33" spans="1:28" s="25" customFormat="1" ht="15" customHeight="1">
      <c r="A33" s="424" t="s">
        <v>1117</v>
      </c>
      <c r="B33" s="425" t="s">
        <v>936</v>
      </c>
      <c r="C33" s="192" t="s">
        <v>35</v>
      </c>
      <c r="D33" s="193" t="s">
        <v>35</v>
      </c>
      <c r="E33" s="194"/>
      <c r="F33" s="194"/>
      <c r="G33" s="195"/>
      <c r="H33" s="194"/>
      <c r="I33" s="194"/>
      <c r="J33" s="194"/>
      <c r="K33" s="194"/>
      <c r="L33" s="194"/>
      <c r="M33" s="196" t="s">
        <v>306</v>
      </c>
      <c r="N33" s="194" t="s">
        <v>36</v>
      </c>
      <c r="O33" s="196" t="s">
        <v>37</v>
      </c>
      <c r="P33" s="194">
        <v>2450</v>
      </c>
      <c r="Q33" s="197">
        <v>0.08</v>
      </c>
      <c r="R33" s="194">
        <v>0.25</v>
      </c>
      <c r="S33" s="194" t="s">
        <v>43</v>
      </c>
      <c r="T33" s="194" t="s">
        <v>42</v>
      </c>
      <c r="U33" s="194" t="s">
        <v>307</v>
      </c>
      <c r="V33" s="194" t="s">
        <v>307</v>
      </c>
      <c r="W33" s="199" t="s">
        <v>307</v>
      </c>
      <c r="X33" s="199" t="s">
        <v>307</v>
      </c>
      <c r="Y33" s="199" t="s">
        <v>307</v>
      </c>
      <c r="Z33" s="199" t="s">
        <v>307</v>
      </c>
      <c r="AA33" s="199" t="s">
        <v>307</v>
      </c>
      <c r="AB33" s="200" t="s">
        <v>307</v>
      </c>
    </row>
    <row r="34" spans="1:28" s="25" customFormat="1" ht="15" customHeight="1">
      <c r="A34" s="424" t="s">
        <v>1118</v>
      </c>
      <c r="B34" s="425" t="s">
        <v>937</v>
      </c>
      <c r="C34" s="192" t="s">
        <v>35</v>
      </c>
      <c r="D34" s="193" t="s">
        <v>35</v>
      </c>
      <c r="E34" s="194"/>
      <c r="F34" s="194"/>
      <c r="G34" s="195"/>
      <c r="H34" s="194"/>
      <c r="I34" s="194"/>
      <c r="J34" s="194"/>
      <c r="K34" s="194"/>
      <c r="L34" s="194"/>
      <c r="M34" s="196" t="s">
        <v>306</v>
      </c>
      <c r="N34" s="194" t="s">
        <v>36</v>
      </c>
      <c r="O34" s="196" t="s">
        <v>37</v>
      </c>
      <c r="P34" s="194">
        <v>2450</v>
      </c>
      <c r="Q34" s="197">
        <v>0.08</v>
      </c>
      <c r="R34" s="194">
        <v>0.25</v>
      </c>
      <c r="S34" s="194" t="s">
        <v>43</v>
      </c>
      <c r="T34" s="194" t="s">
        <v>42</v>
      </c>
      <c r="U34" s="194" t="s">
        <v>307</v>
      </c>
      <c r="V34" s="194" t="s">
        <v>307</v>
      </c>
      <c r="W34" s="199" t="s">
        <v>307</v>
      </c>
      <c r="X34" s="199" t="s">
        <v>307</v>
      </c>
      <c r="Y34" s="199" t="s">
        <v>307</v>
      </c>
      <c r="Z34" s="199" t="s">
        <v>307</v>
      </c>
      <c r="AA34" s="199" t="s">
        <v>307</v>
      </c>
      <c r="AB34" s="200" t="s">
        <v>307</v>
      </c>
    </row>
    <row r="35" spans="1:28" s="25" customFormat="1" ht="15" customHeight="1">
      <c r="A35" s="424" t="s">
        <v>1119</v>
      </c>
      <c r="B35" s="425" t="s">
        <v>938</v>
      </c>
      <c r="C35" s="192" t="s">
        <v>35</v>
      </c>
      <c r="D35" s="193" t="s">
        <v>35</v>
      </c>
      <c r="E35" s="194"/>
      <c r="F35" s="194"/>
      <c r="G35" s="195"/>
      <c r="H35" s="194"/>
      <c r="I35" s="194"/>
      <c r="J35" s="194"/>
      <c r="K35" s="194"/>
      <c r="L35" s="194"/>
      <c r="M35" s="196" t="s">
        <v>306</v>
      </c>
      <c r="N35" s="194" t="s">
        <v>36</v>
      </c>
      <c r="O35" s="196" t="s">
        <v>37</v>
      </c>
      <c r="P35" s="194">
        <v>2450</v>
      </c>
      <c r="Q35" s="197">
        <v>0.08</v>
      </c>
      <c r="R35" s="194">
        <v>0.25</v>
      </c>
      <c r="S35" s="194" t="s">
        <v>43</v>
      </c>
      <c r="T35" s="194" t="s">
        <v>42</v>
      </c>
      <c r="U35" s="194" t="s">
        <v>307</v>
      </c>
      <c r="V35" s="194" t="s">
        <v>307</v>
      </c>
      <c r="W35" s="199" t="s">
        <v>307</v>
      </c>
      <c r="X35" s="199" t="s">
        <v>307</v>
      </c>
      <c r="Y35" s="199" t="s">
        <v>307</v>
      </c>
      <c r="Z35" s="199" t="s">
        <v>307</v>
      </c>
      <c r="AA35" s="199" t="s">
        <v>307</v>
      </c>
      <c r="AB35" s="200" t="s">
        <v>307</v>
      </c>
    </row>
    <row r="36" spans="1:28" s="25" customFormat="1" ht="15" customHeight="1" thickBot="1">
      <c r="A36" s="417" t="s">
        <v>1120</v>
      </c>
      <c r="B36" s="202" t="s">
        <v>939</v>
      </c>
      <c r="C36" s="203" t="s">
        <v>35</v>
      </c>
      <c r="D36" s="204" t="s">
        <v>35</v>
      </c>
      <c r="E36" s="205"/>
      <c r="F36" s="205"/>
      <c r="G36" s="206"/>
      <c r="H36" s="205"/>
      <c r="I36" s="205"/>
      <c r="J36" s="205"/>
      <c r="K36" s="205"/>
      <c r="L36" s="205"/>
      <c r="M36" s="207" t="s">
        <v>306</v>
      </c>
      <c r="N36" s="205" t="s">
        <v>36</v>
      </c>
      <c r="O36" s="207" t="s">
        <v>37</v>
      </c>
      <c r="P36" s="205">
        <v>2450</v>
      </c>
      <c r="Q36" s="208">
        <v>0.08</v>
      </c>
      <c r="R36" s="205">
        <v>0.25</v>
      </c>
      <c r="S36" s="205" t="s">
        <v>43</v>
      </c>
      <c r="T36" s="205" t="s">
        <v>42</v>
      </c>
      <c r="U36" s="205" t="s">
        <v>307</v>
      </c>
      <c r="V36" s="205" t="s">
        <v>307</v>
      </c>
      <c r="W36" s="210" t="s">
        <v>307</v>
      </c>
      <c r="X36" s="210" t="s">
        <v>307</v>
      </c>
      <c r="Y36" s="210" t="s">
        <v>307</v>
      </c>
      <c r="Z36" s="210" t="s">
        <v>307</v>
      </c>
      <c r="AA36" s="210" t="s">
        <v>307</v>
      </c>
      <c r="AB36" s="211" t="s">
        <v>307</v>
      </c>
    </row>
    <row r="37" spans="1:28" s="221" customFormat="1" ht="15" customHeight="1">
      <c r="A37" s="212" t="s">
        <v>1121</v>
      </c>
      <c r="B37" s="213" t="s">
        <v>309</v>
      </c>
      <c r="C37" s="214" t="s">
        <v>35</v>
      </c>
      <c r="D37" s="214" t="s">
        <v>35</v>
      </c>
      <c r="E37" s="214"/>
      <c r="F37" s="214" t="s">
        <v>35</v>
      </c>
      <c r="G37" s="215"/>
      <c r="H37" s="214"/>
      <c r="I37" s="214"/>
      <c r="J37" s="214"/>
      <c r="K37" s="214"/>
      <c r="L37" s="216"/>
      <c r="M37" s="216">
        <v>5</v>
      </c>
      <c r="N37" s="214" t="s">
        <v>310</v>
      </c>
      <c r="O37" s="214" t="s">
        <v>37</v>
      </c>
      <c r="P37" s="214">
        <v>2350</v>
      </c>
      <c r="Q37" s="217">
        <v>9.5000000000000001E-2</v>
      </c>
      <c r="R37" s="214">
        <v>0.28000000000000003</v>
      </c>
      <c r="S37" s="218" t="s">
        <v>43</v>
      </c>
      <c r="T37" s="218" t="s">
        <v>44</v>
      </c>
      <c r="U37" s="218" t="s">
        <v>35</v>
      </c>
      <c r="V37" s="218" t="s">
        <v>307</v>
      </c>
      <c r="W37" s="219">
        <v>0.49</v>
      </c>
      <c r="X37" s="219">
        <v>0</v>
      </c>
      <c r="Y37" s="219">
        <v>0.51</v>
      </c>
      <c r="Z37" s="219">
        <v>0.5</v>
      </c>
      <c r="AA37" s="219">
        <v>0</v>
      </c>
      <c r="AB37" s="220">
        <v>0.5</v>
      </c>
    </row>
    <row r="38" spans="1:28" s="221" customFormat="1" ht="15" customHeight="1">
      <c r="A38" s="222" t="s">
        <v>1122</v>
      </c>
      <c r="B38" s="223" t="s">
        <v>312</v>
      </c>
      <c r="C38" s="224" t="s">
        <v>35</v>
      </c>
      <c r="D38" s="224" t="s">
        <v>35</v>
      </c>
      <c r="E38" s="224"/>
      <c r="F38" s="224" t="s">
        <v>35</v>
      </c>
      <c r="G38" s="225"/>
      <c r="H38" s="224"/>
      <c r="I38" s="224"/>
      <c r="J38" s="224"/>
      <c r="K38" s="224"/>
      <c r="L38" s="226"/>
      <c r="M38" s="226">
        <v>5</v>
      </c>
      <c r="N38" s="224" t="s">
        <v>310</v>
      </c>
      <c r="O38" s="224" t="s">
        <v>37</v>
      </c>
      <c r="P38" s="224">
        <v>2350</v>
      </c>
      <c r="Q38" s="227">
        <v>9.5000000000000001E-2</v>
      </c>
      <c r="R38" s="224">
        <v>0.28000000000000003</v>
      </c>
      <c r="S38" s="228" t="s">
        <v>43</v>
      </c>
      <c r="T38" s="228" t="s">
        <v>44</v>
      </c>
      <c r="U38" s="228" t="s">
        <v>35</v>
      </c>
      <c r="V38" s="228" t="s">
        <v>307</v>
      </c>
      <c r="W38" s="229">
        <v>0.37</v>
      </c>
      <c r="X38" s="229">
        <v>0</v>
      </c>
      <c r="Y38" s="229">
        <v>0.63</v>
      </c>
      <c r="Z38" s="229">
        <v>0.37</v>
      </c>
      <c r="AA38" s="229">
        <v>0</v>
      </c>
      <c r="AB38" s="230">
        <v>0.63</v>
      </c>
    </row>
    <row r="39" spans="1:28" s="221" customFormat="1" ht="15" customHeight="1" thickBot="1">
      <c r="A39" s="231" t="s">
        <v>1123</v>
      </c>
      <c r="B39" s="232" t="s">
        <v>313</v>
      </c>
      <c r="C39" s="233" t="s">
        <v>35</v>
      </c>
      <c r="D39" s="233" t="s">
        <v>35</v>
      </c>
      <c r="E39" s="233"/>
      <c r="F39" s="233" t="s">
        <v>35</v>
      </c>
      <c r="G39" s="234"/>
      <c r="H39" s="233"/>
      <c r="I39" s="233"/>
      <c r="J39" s="233"/>
      <c r="K39" s="233"/>
      <c r="L39" s="235"/>
      <c r="M39" s="235">
        <v>3</v>
      </c>
      <c r="N39" s="233" t="s">
        <v>36</v>
      </c>
      <c r="O39" s="233" t="s">
        <v>37</v>
      </c>
      <c r="P39" s="233">
        <v>2350</v>
      </c>
      <c r="Q39" s="236">
        <v>0.11</v>
      </c>
      <c r="R39" s="236">
        <v>0.6</v>
      </c>
      <c r="S39" s="237" t="s">
        <v>43</v>
      </c>
      <c r="T39" s="237" t="s">
        <v>314</v>
      </c>
      <c r="U39" s="237" t="s">
        <v>35</v>
      </c>
      <c r="V39" s="237" t="s">
        <v>307</v>
      </c>
      <c r="W39" s="238">
        <v>0.34</v>
      </c>
      <c r="X39" s="238">
        <v>0</v>
      </c>
      <c r="Y39" s="238">
        <v>0.66</v>
      </c>
      <c r="Z39" s="238">
        <v>0.34</v>
      </c>
      <c r="AA39" s="238">
        <v>0</v>
      </c>
      <c r="AB39" s="239">
        <v>0.66</v>
      </c>
    </row>
    <row r="40" spans="1:28" s="15" customFormat="1" ht="15" customHeight="1">
      <c r="A40" s="222" t="s">
        <v>1124</v>
      </c>
      <c r="B40" s="223" t="s">
        <v>318</v>
      </c>
      <c r="C40" s="224" t="s">
        <v>35</v>
      </c>
      <c r="D40" s="224" t="s">
        <v>35</v>
      </c>
      <c r="E40" s="224"/>
      <c r="F40" s="224" t="s">
        <v>35</v>
      </c>
      <c r="G40" s="225"/>
      <c r="H40" s="224"/>
      <c r="I40" s="224"/>
      <c r="J40" s="224"/>
      <c r="K40" s="224"/>
      <c r="L40" s="226"/>
      <c r="M40" s="226">
        <v>5</v>
      </c>
      <c r="N40" s="226" t="s">
        <v>315</v>
      </c>
      <c r="O40" s="228" t="s">
        <v>37</v>
      </c>
      <c r="P40" s="228" t="s">
        <v>319</v>
      </c>
      <c r="Q40" s="227">
        <v>0.105</v>
      </c>
      <c r="R40" s="224">
        <v>0.24</v>
      </c>
      <c r="S40" s="228" t="s">
        <v>43</v>
      </c>
      <c r="T40" s="228" t="s">
        <v>316</v>
      </c>
      <c r="U40" s="228" t="s">
        <v>307</v>
      </c>
      <c r="V40" s="228" t="s">
        <v>307</v>
      </c>
      <c r="W40" s="229">
        <v>0.41</v>
      </c>
      <c r="X40" s="229">
        <v>0.01</v>
      </c>
      <c r="Y40" s="229">
        <v>0.57999999999999996</v>
      </c>
      <c r="Z40" s="229">
        <v>0.4</v>
      </c>
      <c r="AA40" s="229">
        <v>0.02</v>
      </c>
      <c r="AB40" s="230">
        <v>0.57999999999999996</v>
      </c>
    </row>
    <row r="41" spans="1:28" s="15" customFormat="1" ht="15" customHeight="1" thickBot="1">
      <c r="A41" s="231" t="s">
        <v>1125</v>
      </c>
      <c r="B41" s="232" t="s">
        <v>321</v>
      </c>
      <c r="C41" s="233" t="s">
        <v>35</v>
      </c>
      <c r="D41" s="233" t="s">
        <v>35</v>
      </c>
      <c r="E41" s="233"/>
      <c r="F41" s="233" t="s">
        <v>35</v>
      </c>
      <c r="G41" s="234"/>
      <c r="H41" s="233"/>
      <c r="I41" s="233"/>
      <c r="J41" s="233"/>
      <c r="K41" s="233"/>
      <c r="L41" s="235"/>
      <c r="M41" s="235">
        <v>5</v>
      </c>
      <c r="N41" s="235" t="s">
        <v>315</v>
      </c>
      <c r="O41" s="237" t="s">
        <v>37</v>
      </c>
      <c r="P41" s="237" t="s">
        <v>319</v>
      </c>
      <c r="Q41" s="236">
        <v>0.105</v>
      </c>
      <c r="R41" s="233">
        <v>0.24</v>
      </c>
      <c r="S41" s="228" t="s">
        <v>43</v>
      </c>
      <c r="T41" s="237" t="s">
        <v>316</v>
      </c>
      <c r="U41" s="237" t="s">
        <v>307</v>
      </c>
      <c r="V41" s="237" t="s">
        <v>307</v>
      </c>
      <c r="W41" s="238">
        <v>0.03</v>
      </c>
      <c r="X41" s="238">
        <v>0.9</v>
      </c>
      <c r="Y41" s="238">
        <v>7.0000000000000007E-2</v>
      </c>
      <c r="Z41" s="238">
        <v>0.21</v>
      </c>
      <c r="AA41" s="238">
        <v>0.48</v>
      </c>
      <c r="AB41" s="239">
        <v>0.31</v>
      </c>
    </row>
    <row r="42" spans="1:28" s="246" customFormat="1" ht="15" customHeight="1">
      <c r="A42" s="241" t="s">
        <v>1126</v>
      </c>
      <c r="B42" s="242" t="s">
        <v>322</v>
      </c>
      <c r="C42" s="243"/>
      <c r="D42" s="243" t="s">
        <v>35</v>
      </c>
      <c r="E42" s="243"/>
      <c r="F42" s="243" t="s">
        <v>35</v>
      </c>
      <c r="G42" s="225"/>
      <c r="H42" s="243"/>
      <c r="I42" s="243"/>
      <c r="J42" s="243"/>
      <c r="K42" s="243"/>
      <c r="L42" s="226"/>
      <c r="M42" s="226">
        <v>4</v>
      </c>
      <c r="N42" s="243" t="s">
        <v>36</v>
      </c>
      <c r="O42" s="243" t="s">
        <v>45</v>
      </c>
      <c r="P42" s="243">
        <v>2400</v>
      </c>
      <c r="Q42" s="244">
        <v>0.25</v>
      </c>
      <c r="R42" s="244">
        <v>0.5</v>
      </c>
      <c r="S42" s="245" t="s">
        <v>43</v>
      </c>
      <c r="T42" s="245" t="s">
        <v>44</v>
      </c>
      <c r="U42" s="245" t="s">
        <v>35</v>
      </c>
      <c r="V42" s="245" t="s">
        <v>307</v>
      </c>
      <c r="W42" s="229">
        <v>0.56999999999999995</v>
      </c>
      <c r="X42" s="229">
        <v>0</v>
      </c>
      <c r="Y42" s="229">
        <v>0.43</v>
      </c>
      <c r="Z42" s="229">
        <v>0.56999999999999995</v>
      </c>
      <c r="AA42" s="229">
        <v>0</v>
      </c>
      <c r="AB42" s="230">
        <v>0.43</v>
      </c>
    </row>
    <row r="43" spans="1:28" s="246" customFormat="1" ht="15" customHeight="1">
      <c r="A43" s="241" t="s">
        <v>1127</v>
      </c>
      <c r="B43" s="242" t="s">
        <v>324</v>
      </c>
      <c r="C43" s="243"/>
      <c r="D43" s="243" t="s">
        <v>35</v>
      </c>
      <c r="E43" s="243"/>
      <c r="F43" s="243" t="s">
        <v>35</v>
      </c>
      <c r="G43" s="225"/>
      <c r="H43" s="243"/>
      <c r="I43" s="243"/>
      <c r="J43" s="243"/>
      <c r="K43" s="243"/>
      <c r="L43" s="226"/>
      <c r="M43" s="226">
        <v>4</v>
      </c>
      <c r="N43" s="243" t="s">
        <v>36</v>
      </c>
      <c r="O43" s="243" t="s">
        <v>45</v>
      </c>
      <c r="P43" s="243">
        <v>2400</v>
      </c>
      <c r="Q43" s="244">
        <v>0.25</v>
      </c>
      <c r="R43" s="244">
        <v>0.5</v>
      </c>
      <c r="S43" s="245" t="s">
        <v>43</v>
      </c>
      <c r="T43" s="245" t="s">
        <v>44</v>
      </c>
      <c r="U43" s="245" t="s">
        <v>35</v>
      </c>
      <c r="V43" s="245" t="s">
        <v>307</v>
      </c>
      <c r="W43" s="229">
        <v>0.56999999999999995</v>
      </c>
      <c r="X43" s="229">
        <v>0</v>
      </c>
      <c r="Y43" s="229">
        <v>0.43</v>
      </c>
      <c r="Z43" s="229">
        <v>0.56999999999999995</v>
      </c>
      <c r="AA43" s="229">
        <v>0</v>
      </c>
      <c r="AB43" s="230">
        <v>0.43</v>
      </c>
    </row>
    <row r="44" spans="1:28" s="246" customFormat="1" ht="15" customHeight="1">
      <c r="A44" s="241" t="s">
        <v>1128</v>
      </c>
      <c r="B44" s="242" t="s">
        <v>326</v>
      </c>
      <c r="C44" s="243"/>
      <c r="D44" s="243" t="s">
        <v>35</v>
      </c>
      <c r="E44" s="243"/>
      <c r="F44" s="243" t="s">
        <v>35</v>
      </c>
      <c r="G44" s="225"/>
      <c r="H44" s="243"/>
      <c r="I44" s="243"/>
      <c r="J44" s="243"/>
      <c r="K44" s="243"/>
      <c r="L44" s="226"/>
      <c r="M44" s="226">
        <v>5</v>
      </c>
      <c r="N44" s="243" t="s">
        <v>36</v>
      </c>
      <c r="O44" s="243" t="s">
        <v>45</v>
      </c>
      <c r="P44" s="243">
        <v>2400</v>
      </c>
      <c r="Q44" s="244">
        <v>0.25</v>
      </c>
      <c r="R44" s="244">
        <v>0.5</v>
      </c>
      <c r="S44" s="245" t="s">
        <v>43</v>
      </c>
      <c r="T44" s="245" t="s">
        <v>44</v>
      </c>
      <c r="U44" s="245" t="s">
        <v>35</v>
      </c>
      <c r="V44" s="245" t="s">
        <v>307</v>
      </c>
      <c r="W44" s="229">
        <v>0.44</v>
      </c>
      <c r="X44" s="229">
        <v>0.34</v>
      </c>
      <c r="Y44" s="229">
        <v>0.22</v>
      </c>
      <c r="Z44" s="229">
        <v>0.53</v>
      </c>
      <c r="AA44" s="229">
        <v>0.18</v>
      </c>
      <c r="AB44" s="230">
        <v>0.28999999999999998</v>
      </c>
    </row>
    <row r="45" spans="1:28" s="246" customFormat="1" ht="15" customHeight="1">
      <c r="A45" s="241" t="s">
        <v>1129</v>
      </c>
      <c r="B45" s="242" t="s">
        <v>328</v>
      </c>
      <c r="C45" s="243"/>
      <c r="D45" s="243" t="s">
        <v>35</v>
      </c>
      <c r="E45" s="243"/>
      <c r="F45" s="243" t="s">
        <v>35</v>
      </c>
      <c r="G45" s="225"/>
      <c r="H45" s="243"/>
      <c r="I45" s="243"/>
      <c r="J45" s="243"/>
      <c r="K45" s="243"/>
      <c r="L45" s="226"/>
      <c r="M45" s="226">
        <v>5</v>
      </c>
      <c r="N45" s="243" t="s">
        <v>36</v>
      </c>
      <c r="O45" s="243" t="s">
        <v>45</v>
      </c>
      <c r="P45" s="243">
        <v>2400</v>
      </c>
      <c r="Q45" s="244">
        <v>0.25</v>
      </c>
      <c r="R45" s="244">
        <v>0.5</v>
      </c>
      <c r="S45" s="245" t="s">
        <v>43</v>
      </c>
      <c r="T45" s="245" t="s">
        <v>44</v>
      </c>
      <c r="U45" s="245" t="s">
        <v>35</v>
      </c>
      <c r="V45" s="245" t="s">
        <v>307</v>
      </c>
      <c r="W45" s="229">
        <v>0.08</v>
      </c>
      <c r="X45" s="229">
        <v>0.88</v>
      </c>
      <c r="Y45" s="229">
        <v>0.04</v>
      </c>
      <c r="Z45" s="229">
        <v>0.35</v>
      </c>
      <c r="AA45" s="229">
        <v>0.44</v>
      </c>
      <c r="AB45" s="230">
        <v>0.21</v>
      </c>
    </row>
    <row r="46" spans="1:28" s="246" customFormat="1" ht="15" customHeight="1" thickBot="1">
      <c r="A46" s="247" t="s">
        <v>1130</v>
      </c>
      <c r="B46" s="248" t="s">
        <v>330</v>
      </c>
      <c r="C46" s="249"/>
      <c r="D46" s="233" t="s">
        <v>35</v>
      </c>
      <c r="E46" s="233"/>
      <c r="F46" s="233" t="s">
        <v>35</v>
      </c>
      <c r="G46" s="234"/>
      <c r="H46" s="233"/>
      <c r="I46" s="233"/>
      <c r="J46" s="233"/>
      <c r="K46" s="233"/>
      <c r="L46" s="235"/>
      <c r="M46" s="235">
        <v>5</v>
      </c>
      <c r="N46" s="233" t="s">
        <v>36</v>
      </c>
      <c r="O46" s="233" t="s">
        <v>45</v>
      </c>
      <c r="P46" s="233">
        <v>2400</v>
      </c>
      <c r="Q46" s="236">
        <v>0.25</v>
      </c>
      <c r="R46" s="236">
        <v>0.5</v>
      </c>
      <c r="S46" s="237" t="s">
        <v>43</v>
      </c>
      <c r="T46" s="237" t="s">
        <v>44</v>
      </c>
      <c r="U46" s="237" t="s">
        <v>35</v>
      </c>
      <c r="V46" s="237" t="s">
        <v>307</v>
      </c>
      <c r="W46" s="238">
        <v>0.18</v>
      </c>
      <c r="X46" s="238">
        <v>0.74</v>
      </c>
      <c r="Y46" s="238">
        <v>0.08</v>
      </c>
      <c r="Z46" s="238">
        <v>0.41</v>
      </c>
      <c r="AA46" s="238">
        <v>0.34</v>
      </c>
      <c r="AB46" s="239">
        <v>0.25</v>
      </c>
    </row>
    <row r="47" spans="1:28" s="221" customFormat="1" ht="15" customHeight="1">
      <c r="A47" s="250" t="s">
        <v>1131</v>
      </c>
      <c r="B47" s="251" t="s">
        <v>332</v>
      </c>
      <c r="C47" s="214" t="s">
        <v>35</v>
      </c>
      <c r="D47" s="214" t="s">
        <v>35</v>
      </c>
      <c r="E47" s="214"/>
      <c r="F47" s="214" t="s">
        <v>35</v>
      </c>
      <c r="G47" s="215"/>
      <c r="H47" s="214"/>
      <c r="I47" s="214"/>
      <c r="J47" s="214"/>
      <c r="K47" s="214"/>
      <c r="L47" s="216"/>
      <c r="M47" s="216">
        <v>1</v>
      </c>
      <c r="N47" s="214" t="s">
        <v>333</v>
      </c>
      <c r="O47" s="218" t="s">
        <v>37</v>
      </c>
      <c r="P47" s="214">
        <v>2150</v>
      </c>
      <c r="Q47" s="217">
        <v>0.05</v>
      </c>
      <c r="R47" s="214">
        <v>0.32</v>
      </c>
      <c r="S47" s="218" t="s">
        <v>43</v>
      </c>
      <c r="T47" s="218" t="s">
        <v>44</v>
      </c>
      <c r="U47" s="218" t="s">
        <v>35</v>
      </c>
      <c r="V47" s="218" t="s">
        <v>307</v>
      </c>
      <c r="W47" s="219">
        <v>0.16</v>
      </c>
      <c r="X47" s="219">
        <v>0.01</v>
      </c>
      <c r="Y47" s="219">
        <v>0.83</v>
      </c>
      <c r="Z47" s="219">
        <v>0.19</v>
      </c>
      <c r="AA47" s="219">
        <v>0.01</v>
      </c>
      <c r="AB47" s="220">
        <v>0.8</v>
      </c>
    </row>
    <row r="48" spans="1:28" s="221" customFormat="1" ht="15" customHeight="1">
      <c r="A48" s="252" t="s">
        <v>1132</v>
      </c>
      <c r="B48" s="253" t="s">
        <v>335</v>
      </c>
      <c r="C48" s="224" t="s">
        <v>35</v>
      </c>
      <c r="D48" s="224" t="s">
        <v>35</v>
      </c>
      <c r="E48" s="224"/>
      <c r="F48" s="224" t="s">
        <v>35</v>
      </c>
      <c r="G48" s="225"/>
      <c r="H48" s="224"/>
      <c r="I48" s="224"/>
      <c r="J48" s="224"/>
      <c r="K48" s="224"/>
      <c r="L48" s="226"/>
      <c r="M48" s="226">
        <v>2</v>
      </c>
      <c r="N48" s="224" t="s">
        <v>333</v>
      </c>
      <c r="O48" s="224" t="s">
        <v>37</v>
      </c>
      <c r="P48" s="224">
        <v>2150</v>
      </c>
      <c r="Q48" s="227">
        <v>0.05</v>
      </c>
      <c r="R48" s="227">
        <v>0.4</v>
      </c>
      <c r="S48" s="228" t="s">
        <v>43</v>
      </c>
      <c r="T48" s="228" t="s">
        <v>44</v>
      </c>
      <c r="U48" s="228" t="s">
        <v>307</v>
      </c>
      <c r="V48" s="228" t="s">
        <v>307</v>
      </c>
      <c r="W48" s="229">
        <v>0.43</v>
      </c>
      <c r="X48" s="229">
        <v>0.2</v>
      </c>
      <c r="Y48" s="229">
        <v>0.37</v>
      </c>
      <c r="Z48" s="229">
        <v>0.41</v>
      </c>
      <c r="AA48" s="229">
        <v>0.13</v>
      </c>
      <c r="AB48" s="230">
        <v>0.46</v>
      </c>
    </row>
    <row r="49" spans="1:28" s="258" customFormat="1" ht="15" customHeight="1" thickBot="1">
      <c r="A49" s="254" t="s">
        <v>1133</v>
      </c>
      <c r="B49" s="255" t="s">
        <v>337</v>
      </c>
      <c r="C49" s="249" t="s">
        <v>35</v>
      </c>
      <c r="D49" s="249" t="s">
        <v>35</v>
      </c>
      <c r="E49" s="249"/>
      <c r="F49" s="249" t="s">
        <v>35</v>
      </c>
      <c r="G49" s="234"/>
      <c r="H49" s="249"/>
      <c r="I49" s="249"/>
      <c r="J49" s="249"/>
      <c r="K49" s="249"/>
      <c r="L49" s="235"/>
      <c r="M49" s="235">
        <v>2</v>
      </c>
      <c r="N49" s="249" t="s">
        <v>333</v>
      </c>
      <c r="O49" s="257" t="s">
        <v>37</v>
      </c>
      <c r="P49" s="249">
        <v>2150</v>
      </c>
      <c r="Q49" s="256">
        <v>0.05</v>
      </c>
      <c r="R49" s="256">
        <v>0.4</v>
      </c>
      <c r="S49" s="257" t="s">
        <v>43</v>
      </c>
      <c r="T49" s="257" t="s">
        <v>44</v>
      </c>
      <c r="U49" s="257" t="s">
        <v>307</v>
      </c>
      <c r="V49" s="257" t="s">
        <v>307</v>
      </c>
      <c r="W49" s="238">
        <v>0.24</v>
      </c>
      <c r="X49" s="238">
        <v>0.44</v>
      </c>
      <c r="Y49" s="238">
        <v>0.32</v>
      </c>
      <c r="Z49" s="238">
        <v>0.33</v>
      </c>
      <c r="AA49" s="238">
        <v>0.42</v>
      </c>
      <c r="AB49" s="239">
        <v>0.25</v>
      </c>
    </row>
    <row r="50" spans="1:28" s="221" customFormat="1" ht="15" customHeight="1">
      <c r="A50" s="252" t="s">
        <v>1134</v>
      </c>
      <c r="B50" s="253" t="s">
        <v>339</v>
      </c>
      <c r="C50" s="224" t="s">
        <v>35</v>
      </c>
      <c r="D50" s="224" t="s">
        <v>35</v>
      </c>
      <c r="E50" s="224"/>
      <c r="F50" s="224" t="s">
        <v>35</v>
      </c>
      <c r="G50" s="225"/>
      <c r="H50" s="224"/>
      <c r="I50" s="224"/>
      <c r="J50" s="224"/>
      <c r="K50" s="224"/>
      <c r="L50" s="226"/>
      <c r="M50" s="226">
        <v>2</v>
      </c>
      <c r="N50" s="224" t="s">
        <v>36</v>
      </c>
      <c r="O50" s="228" t="s">
        <v>37</v>
      </c>
      <c r="P50" s="224">
        <v>2000</v>
      </c>
      <c r="Q50" s="227">
        <v>0.19500000000000001</v>
      </c>
      <c r="R50" s="224">
        <v>0.38</v>
      </c>
      <c r="S50" s="228" t="s">
        <v>43</v>
      </c>
      <c r="T50" s="228" t="s">
        <v>44</v>
      </c>
      <c r="U50" s="228" t="s">
        <v>35</v>
      </c>
      <c r="V50" s="228" t="s">
        <v>307</v>
      </c>
      <c r="W50" s="229">
        <v>0.78</v>
      </c>
      <c r="X50" s="229">
        <v>7.0000000000000007E-2</v>
      </c>
      <c r="Y50" s="229">
        <v>0.15</v>
      </c>
      <c r="Z50" s="229">
        <v>0.71</v>
      </c>
      <c r="AA50" s="229">
        <v>0.09</v>
      </c>
      <c r="AB50" s="230">
        <v>0.2</v>
      </c>
    </row>
    <row r="51" spans="1:28" s="221" customFormat="1" ht="15" customHeight="1" thickBot="1">
      <c r="A51" s="259" t="s">
        <v>1135</v>
      </c>
      <c r="B51" s="260" t="s">
        <v>341</v>
      </c>
      <c r="C51" s="233" t="s">
        <v>35</v>
      </c>
      <c r="D51" s="233" t="s">
        <v>35</v>
      </c>
      <c r="E51" s="233"/>
      <c r="F51" s="233" t="s">
        <v>35</v>
      </c>
      <c r="G51" s="234"/>
      <c r="H51" s="233"/>
      <c r="I51" s="233"/>
      <c r="J51" s="233"/>
      <c r="K51" s="233"/>
      <c r="L51" s="235"/>
      <c r="M51" s="235">
        <v>2</v>
      </c>
      <c r="N51" s="233" t="s">
        <v>36</v>
      </c>
      <c r="O51" s="233" t="s">
        <v>37</v>
      </c>
      <c r="P51" s="233">
        <v>2000</v>
      </c>
      <c r="Q51" s="236">
        <v>0.19500000000000001</v>
      </c>
      <c r="R51" s="233">
        <v>0.38</v>
      </c>
      <c r="S51" s="237" t="s">
        <v>43</v>
      </c>
      <c r="T51" s="237" t="s">
        <v>44</v>
      </c>
      <c r="U51" s="237" t="s">
        <v>35</v>
      </c>
      <c r="V51" s="237" t="s">
        <v>307</v>
      </c>
      <c r="W51" s="238">
        <v>0.6</v>
      </c>
      <c r="X51" s="238">
        <v>0.35</v>
      </c>
      <c r="Y51" s="238">
        <v>0.05</v>
      </c>
      <c r="Z51" s="238">
        <v>0.54</v>
      </c>
      <c r="AA51" s="238">
        <v>0.37</v>
      </c>
      <c r="AB51" s="239">
        <v>0.09</v>
      </c>
    </row>
    <row r="52" spans="1:28" s="15" customFormat="1" ht="15" customHeight="1">
      <c r="A52" s="252" t="s">
        <v>1136</v>
      </c>
      <c r="B52" s="253" t="s">
        <v>343</v>
      </c>
      <c r="C52" s="224" t="s">
        <v>35</v>
      </c>
      <c r="D52" s="224" t="s">
        <v>35</v>
      </c>
      <c r="E52" s="224"/>
      <c r="F52" s="224" t="s">
        <v>35</v>
      </c>
      <c r="G52" s="243" t="s">
        <v>35</v>
      </c>
      <c r="H52" s="224"/>
      <c r="I52" s="224"/>
      <c r="J52" s="224"/>
      <c r="K52" s="224"/>
      <c r="L52" s="226">
        <v>4</v>
      </c>
      <c r="M52" s="226">
        <v>4</v>
      </c>
      <c r="N52" s="262" t="s">
        <v>36</v>
      </c>
      <c r="O52" s="228" t="s">
        <v>37</v>
      </c>
      <c r="P52" s="224" t="s">
        <v>378</v>
      </c>
      <c r="Q52" s="227">
        <v>0.108</v>
      </c>
      <c r="R52" s="224">
        <v>0.39</v>
      </c>
      <c r="S52" s="228" t="s">
        <v>43</v>
      </c>
      <c r="T52" s="228" t="s">
        <v>316</v>
      </c>
      <c r="U52" s="263" t="s">
        <v>35</v>
      </c>
      <c r="V52" s="263" t="s">
        <v>307</v>
      </c>
      <c r="W52" s="264">
        <v>0.43</v>
      </c>
      <c r="X52" s="264">
        <v>0.11</v>
      </c>
      <c r="Y52" s="264">
        <v>0.46</v>
      </c>
      <c r="Z52" s="264">
        <v>0.44</v>
      </c>
      <c r="AA52" s="264">
        <v>7.0000000000000007E-2</v>
      </c>
      <c r="AB52" s="265">
        <v>0.49</v>
      </c>
    </row>
    <row r="53" spans="1:28" s="15" customFormat="1" ht="15" customHeight="1">
      <c r="A53" s="252" t="s">
        <v>1137</v>
      </c>
      <c r="B53" s="253" t="s">
        <v>345</v>
      </c>
      <c r="C53" s="224" t="s">
        <v>35</v>
      </c>
      <c r="D53" s="224" t="s">
        <v>35</v>
      </c>
      <c r="E53" s="224"/>
      <c r="F53" s="224" t="s">
        <v>35</v>
      </c>
      <c r="G53" s="243" t="s">
        <v>35</v>
      </c>
      <c r="H53" s="224"/>
      <c r="I53" s="224"/>
      <c r="J53" s="224"/>
      <c r="K53" s="224"/>
      <c r="L53" s="226">
        <v>4</v>
      </c>
      <c r="M53" s="226">
        <v>4</v>
      </c>
      <c r="N53" s="262" t="s">
        <v>36</v>
      </c>
      <c r="O53" s="228" t="s">
        <v>37</v>
      </c>
      <c r="P53" s="224" t="s">
        <v>378</v>
      </c>
      <c r="Q53" s="227">
        <v>0.159</v>
      </c>
      <c r="R53" s="224">
        <v>0.49</v>
      </c>
      <c r="S53" s="228" t="s">
        <v>43</v>
      </c>
      <c r="T53" s="228" t="s">
        <v>316</v>
      </c>
      <c r="U53" s="263" t="s">
        <v>35</v>
      </c>
      <c r="V53" s="263" t="s">
        <v>307</v>
      </c>
      <c r="W53" s="264">
        <v>0.35</v>
      </c>
      <c r="X53" s="264">
        <v>0.39</v>
      </c>
      <c r="Y53" s="264">
        <v>0.26</v>
      </c>
      <c r="Z53" s="264">
        <v>0.37</v>
      </c>
      <c r="AA53" s="264">
        <v>0.36</v>
      </c>
      <c r="AB53" s="265">
        <v>0.27</v>
      </c>
    </row>
    <row r="54" spans="1:28" s="221" customFormat="1" ht="15" customHeight="1">
      <c r="A54" s="253" t="s">
        <v>1138</v>
      </c>
      <c r="B54" s="253" t="s">
        <v>347</v>
      </c>
      <c r="C54" s="224" t="s">
        <v>35</v>
      </c>
      <c r="D54" s="224" t="s">
        <v>35</v>
      </c>
      <c r="E54" s="224"/>
      <c r="F54" s="224" t="s">
        <v>35</v>
      </c>
      <c r="G54" s="225"/>
      <c r="H54" s="224"/>
      <c r="I54" s="224"/>
      <c r="J54" s="224"/>
      <c r="K54" s="224"/>
      <c r="L54" s="226"/>
      <c r="M54" s="226">
        <v>1</v>
      </c>
      <c r="N54" s="224" t="s">
        <v>36</v>
      </c>
      <c r="O54" s="224" t="s">
        <v>37</v>
      </c>
      <c r="P54" s="224">
        <v>1950</v>
      </c>
      <c r="Q54" s="227">
        <v>0.17</v>
      </c>
      <c r="R54" s="224">
        <v>0.22</v>
      </c>
      <c r="S54" s="228" t="s">
        <v>43</v>
      </c>
      <c r="T54" s="228" t="s">
        <v>44</v>
      </c>
      <c r="U54" s="228" t="s">
        <v>35</v>
      </c>
      <c r="V54" s="228" t="s">
        <v>307</v>
      </c>
      <c r="W54" s="229">
        <v>0.64</v>
      </c>
      <c r="X54" s="229">
        <v>0.12</v>
      </c>
      <c r="Y54" s="229">
        <v>0.24</v>
      </c>
      <c r="Z54" s="229">
        <v>0.6</v>
      </c>
      <c r="AA54" s="229">
        <v>0.14000000000000001</v>
      </c>
      <c r="AB54" s="230">
        <v>0.26</v>
      </c>
    </row>
    <row r="55" spans="1:28" s="274" customFormat="1" ht="15" customHeight="1">
      <c r="A55" s="242" t="s">
        <v>1139</v>
      </c>
      <c r="B55" s="223" t="s">
        <v>349</v>
      </c>
      <c r="C55" s="224" t="s">
        <v>35</v>
      </c>
      <c r="D55" s="224" t="s">
        <v>35</v>
      </c>
      <c r="E55" s="224"/>
      <c r="F55" s="224" t="s">
        <v>35</v>
      </c>
      <c r="G55" s="243"/>
      <c r="H55" s="224" t="s">
        <v>35</v>
      </c>
      <c r="I55" s="224"/>
      <c r="J55" s="224"/>
      <c r="K55" s="224"/>
      <c r="L55" s="226"/>
      <c r="M55" s="226">
        <v>4</v>
      </c>
      <c r="N55" s="224" t="s">
        <v>36</v>
      </c>
      <c r="O55" s="224" t="s">
        <v>37</v>
      </c>
      <c r="P55" s="224">
        <v>2000</v>
      </c>
      <c r="Q55" s="227">
        <v>0.23</v>
      </c>
      <c r="R55" s="224">
        <v>0.25</v>
      </c>
      <c r="S55" s="228" t="s">
        <v>43</v>
      </c>
      <c r="T55" s="228" t="s">
        <v>41</v>
      </c>
      <c r="U55" s="228" t="s">
        <v>35</v>
      </c>
      <c r="V55" s="228" t="s">
        <v>35</v>
      </c>
      <c r="W55" s="229">
        <v>0.6</v>
      </c>
      <c r="X55" s="229">
        <v>0.4</v>
      </c>
      <c r="Y55" s="229">
        <v>0</v>
      </c>
      <c r="Z55" s="229">
        <v>0.6</v>
      </c>
      <c r="AA55" s="229">
        <v>0.4</v>
      </c>
      <c r="AB55" s="230">
        <v>0</v>
      </c>
    </row>
    <row r="56" spans="1:28" s="274" customFormat="1" ht="15" customHeight="1">
      <c r="A56" s="242" t="s">
        <v>1140</v>
      </c>
      <c r="B56" s="223" t="s">
        <v>351</v>
      </c>
      <c r="C56" s="224" t="s">
        <v>35</v>
      </c>
      <c r="D56" s="224" t="s">
        <v>35</v>
      </c>
      <c r="E56" s="224"/>
      <c r="F56" s="224" t="s">
        <v>35</v>
      </c>
      <c r="G56" s="243"/>
      <c r="H56" s="224" t="s">
        <v>35</v>
      </c>
      <c r="I56" s="224"/>
      <c r="J56" s="224"/>
      <c r="K56" s="224"/>
      <c r="L56" s="226"/>
      <c r="M56" s="226">
        <v>4</v>
      </c>
      <c r="N56" s="224" t="s">
        <v>36</v>
      </c>
      <c r="O56" s="224" t="s">
        <v>37</v>
      </c>
      <c r="P56" s="224">
        <v>2000</v>
      </c>
      <c r="Q56" s="227">
        <v>0.23</v>
      </c>
      <c r="R56" s="224">
        <v>0.25</v>
      </c>
      <c r="S56" s="228" t="s">
        <v>43</v>
      </c>
      <c r="T56" s="228" t="s">
        <v>41</v>
      </c>
      <c r="U56" s="228" t="s">
        <v>35</v>
      </c>
      <c r="V56" s="228" t="s">
        <v>35</v>
      </c>
      <c r="W56" s="229">
        <v>0.6</v>
      </c>
      <c r="X56" s="229">
        <v>0.4</v>
      </c>
      <c r="Y56" s="229">
        <v>0</v>
      </c>
      <c r="Z56" s="229">
        <v>0.6</v>
      </c>
      <c r="AA56" s="229">
        <v>0.4</v>
      </c>
      <c r="AB56" s="230">
        <v>0</v>
      </c>
    </row>
    <row r="57" spans="1:28" s="274" customFormat="1" ht="15" customHeight="1">
      <c r="A57" s="242" t="s">
        <v>1141</v>
      </c>
      <c r="B57" s="223" t="s">
        <v>353</v>
      </c>
      <c r="C57" s="224" t="s">
        <v>35</v>
      </c>
      <c r="D57" s="224" t="s">
        <v>35</v>
      </c>
      <c r="E57" s="224"/>
      <c r="F57" s="224" t="s">
        <v>35</v>
      </c>
      <c r="G57" s="243"/>
      <c r="H57" s="224" t="s">
        <v>35</v>
      </c>
      <c r="I57" s="224"/>
      <c r="J57" s="224"/>
      <c r="K57" s="224"/>
      <c r="L57" s="226"/>
      <c r="M57" s="226">
        <v>4</v>
      </c>
      <c r="N57" s="224" t="s">
        <v>36</v>
      </c>
      <c r="O57" s="224" t="s">
        <v>37</v>
      </c>
      <c r="P57" s="224">
        <v>2000</v>
      </c>
      <c r="Q57" s="227">
        <v>0.23</v>
      </c>
      <c r="R57" s="224">
        <v>0.25</v>
      </c>
      <c r="S57" s="228" t="s">
        <v>43</v>
      </c>
      <c r="T57" s="228" t="s">
        <v>41</v>
      </c>
      <c r="U57" s="228" t="s">
        <v>35</v>
      </c>
      <c r="V57" s="228" t="s">
        <v>35</v>
      </c>
      <c r="W57" s="229">
        <v>0.6</v>
      </c>
      <c r="X57" s="229">
        <v>0.4</v>
      </c>
      <c r="Y57" s="229">
        <v>0</v>
      </c>
      <c r="Z57" s="229">
        <v>0.6</v>
      </c>
      <c r="AA57" s="229">
        <v>0.4</v>
      </c>
      <c r="AB57" s="230">
        <v>0</v>
      </c>
    </row>
    <row r="58" spans="1:28" s="274" customFormat="1" ht="15" customHeight="1">
      <c r="A58" s="242" t="s">
        <v>1142</v>
      </c>
      <c r="B58" s="223" t="s">
        <v>355</v>
      </c>
      <c r="C58" s="224" t="s">
        <v>35</v>
      </c>
      <c r="D58" s="224" t="s">
        <v>35</v>
      </c>
      <c r="E58" s="224"/>
      <c r="F58" s="224" t="s">
        <v>35</v>
      </c>
      <c r="G58" s="243"/>
      <c r="H58" s="224" t="s">
        <v>35</v>
      </c>
      <c r="I58" s="224"/>
      <c r="J58" s="224"/>
      <c r="K58" s="224"/>
      <c r="L58" s="226"/>
      <c r="M58" s="226">
        <v>4</v>
      </c>
      <c r="N58" s="224" t="s">
        <v>36</v>
      </c>
      <c r="O58" s="224" t="s">
        <v>37</v>
      </c>
      <c r="P58" s="224">
        <v>2000</v>
      </c>
      <c r="Q58" s="227">
        <v>0.23</v>
      </c>
      <c r="R58" s="224">
        <v>0.25</v>
      </c>
      <c r="S58" s="228" t="s">
        <v>43</v>
      </c>
      <c r="T58" s="228" t="s">
        <v>41</v>
      </c>
      <c r="U58" s="228" t="s">
        <v>35</v>
      </c>
      <c r="V58" s="228" t="s">
        <v>35</v>
      </c>
      <c r="W58" s="229">
        <v>0.6</v>
      </c>
      <c r="X58" s="229">
        <v>0.4</v>
      </c>
      <c r="Y58" s="229">
        <v>0</v>
      </c>
      <c r="Z58" s="229">
        <v>0.6</v>
      </c>
      <c r="AA58" s="229">
        <v>0.4</v>
      </c>
      <c r="AB58" s="230">
        <v>0</v>
      </c>
    </row>
    <row r="59" spans="1:28" s="274" customFormat="1" ht="15" customHeight="1" thickBot="1">
      <c r="A59" s="248" t="s">
        <v>1143</v>
      </c>
      <c r="B59" s="232" t="s">
        <v>357</v>
      </c>
      <c r="C59" s="233" t="s">
        <v>35</v>
      </c>
      <c r="D59" s="233" t="s">
        <v>35</v>
      </c>
      <c r="E59" s="233"/>
      <c r="F59" s="233" t="s">
        <v>35</v>
      </c>
      <c r="G59" s="249"/>
      <c r="H59" s="233" t="s">
        <v>35</v>
      </c>
      <c r="I59" s="233"/>
      <c r="J59" s="233"/>
      <c r="K59" s="233"/>
      <c r="L59" s="235"/>
      <c r="M59" s="235">
        <v>4</v>
      </c>
      <c r="N59" s="233" t="s">
        <v>36</v>
      </c>
      <c r="O59" s="233" t="s">
        <v>37</v>
      </c>
      <c r="P59" s="233">
        <v>2000</v>
      </c>
      <c r="Q59" s="236">
        <v>0.23</v>
      </c>
      <c r="R59" s="233">
        <v>0.25</v>
      </c>
      <c r="S59" s="237" t="s">
        <v>43</v>
      </c>
      <c r="T59" s="237" t="s">
        <v>41</v>
      </c>
      <c r="U59" s="237" t="s">
        <v>35</v>
      </c>
      <c r="V59" s="237" t="s">
        <v>35</v>
      </c>
      <c r="W59" s="238">
        <v>0.57999999999999996</v>
      </c>
      <c r="X59" s="238">
        <v>0.42</v>
      </c>
      <c r="Y59" s="238">
        <v>0</v>
      </c>
      <c r="Z59" s="238">
        <v>0.56999999999999995</v>
      </c>
      <c r="AA59" s="238">
        <v>0.43</v>
      </c>
      <c r="AB59" s="239">
        <v>0</v>
      </c>
    </row>
    <row r="60" spans="1:28" s="15" customFormat="1" ht="15" customHeight="1">
      <c r="A60" s="240" t="s">
        <v>1144</v>
      </c>
      <c r="B60" s="213" t="s">
        <v>359</v>
      </c>
      <c r="C60" s="214" t="s">
        <v>35</v>
      </c>
      <c r="D60" s="214" t="s">
        <v>35</v>
      </c>
      <c r="E60" s="214"/>
      <c r="F60" s="214" t="s">
        <v>35</v>
      </c>
      <c r="G60" s="215"/>
      <c r="H60" s="214"/>
      <c r="I60" s="214"/>
      <c r="J60" s="214"/>
      <c r="K60" s="214"/>
      <c r="L60" s="214"/>
      <c r="M60" s="216">
        <v>2</v>
      </c>
      <c r="N60" s="214" t="s">
        <v>36</v>
      </c>
      <c r="O60" s="214" t="s">
        <v>39</v>
      </c>
      <c r="P60" s="214">
        <v>2200</v>
      </c>
      <c r="Q60" s="217">
        <v>0.11</v>
      </c>
      <c r="R60" s="217">
        <v>0.3</v>
      </c>
      <c r="S60" s="281" t="s">
        <v>43</v>
      </c>
      <c r="T60" s="282" t="s">
        <v>42</v>
      </c>
      <c r="U60" s="184" t="s">
        <v>307</v>
      </c>
      <c r="V60" s="184" t="s">
        <v>307</v>
      </c>
      <c r="W60" s="219">
        <v>0.41</v>
      </c>
      <c r="X60" s="219">
        <v>0.03</v>
      </c>
      <c r="Y60" s="219">
        <v>0.56000000000000005</v>
      </c>
      <c r="Z60" s="219">
        <v>0.4</v>
      </c>
      <c r="AA60" s="219">
        <v>0.03</v>
      </c>
      <c r="AB60" s="220">
        <v>0.56999999999999995</v>
      </c>
    </row>
    <row r="61" spans="1:28" s="15" customFormat="1" ht="15" customHeight="1">
      <c r="A61" s="222" t="s">
        <v>1145</v>
      </c>
      <c r="B61" s="223" t="s">
        <v>361</v>
      </c>
      <c r="C61" s="224" t="s">
        <v>35</v>
      </c>
      <c r="D61" s="224" t="s">
        <v>35</v>
      </c>
      <c r="E61" s="224"/>
      <c r="F61" s="224" t="s">
        <v>35</v>
      </c>
      <c r="G61" s="225"/>
      <c r="H61" s="224"/>
      <c r="I61" s="224"/>
      <c r="J61" s="224"/>
      <c r="K61" s="224"/>
      <c r="L61" s="224"/>
      <c r="M61" s="226">
        <v>2</v>
      </c>
      <c r="N61" s="224" t="s">
        <v>36</v>
      </c>
      <c r="O61" s="224" t="s">
        <v>39</v>
      </c>
      <c r="P61" s="224">
        <v>2200</v>
      </c>
      <c r="Q61" s="227">
        <v>0.11</v>
      </c>
      <c r="R61" s="227">
        <v>0.3</v>
      </c>
      <c r="S61" s="197" t="s">
        <v>43</v>
      </c>
      <c r="T61" s="192" t="s">
        <v>42</v>
      </c>
      <c r="U61" s="194" t="s">
        <v>307</v>
      </c>
      <c r="V61" s="194" t="s">
        <v>307</v>
      </c>
      <c r="W61" s="229">
        <v>0.43</v>
      </c>
      <c r="X61" s="229">
        <v>0.05</v>
      </c>
      <c r="Y61" s="229">
        <v>0.52</v>
      </c>
      <c r="Z61" s="229">
        <v>0.41</v>
      </c>
      <c r="AA61" s="229">
        <v>0.06</v>
      </c>
      <c r="AB61" s="230">
        <v>0.53</v>
      </c>
    </row>
    <row r="62" spans="1:28" s="15" customFormat="1" ht="15" customHeight="1">
      <c r="A62" s="190" t="s">
        <v>1146</v>
      </c>
      <c r="B62" s="277" t="s">
        <v>100</v>
      </c>
      <c r="C62" s="194" t="s">
        <v>35</v>
      </c>
      <c r="D62" s="194" t="s">
        <v>35</v>
      </c>
      <c r="E62" s="194"/>
      <c r="F62" s="194" t="s">
        <v>35</v>
      </c>
      <c r="G62" s="195"/>
      <c r="H62" s="194"/>
      <c r="I62" s="194"/>
      <c r="J62" s="194"/>
      <c r="K62" s="194"/>
      <c r="L62" s="194"/>
      <c r="M62" s="194">
        <v>2</v>
      </c>
      <c r="N62" s="278" t="s">
        <v>36</v>
      </c>
      <c r="O62" s="194" t="s">
        <v>39</v>
      </c>
      <c r="P62" s="194">
        <v>2200</v>
      </c>
      <c r="Q62" s="197">
        <v>0.11</v>
      </c>
      <c r="R62" s="197">
        <v>0.3</v>
      </c>
      <c r="S62" s="197" t="s">
        <v>43</v>
      </c>
      <c r="T62" s="192" t="s">
        <v>42</v>
      </c>
      <c r="U62" s="194" t="s">
        <v>307</v>
      </c>
      <c r="V62" s="194" t="s">
        <v>307</v>
      </c>
      <c r="W62" s="229">
        <v>0.37</v>
      </c>
      <c r="X62" s="229">
        <v>0.08</v>
      </c>
      <c r="Y62" s="229">
        <v>0.55000000000000004</v>
      </c>
      <c r="Z62" s="229">
        <v>0.36</v>
      </c>
      <c r="AA62" s="229">
        <v>0.08</v>
      </c>
      <c r="AB62" s="230">
        <v>0.56000000000000005</v>
      </c>
    </row>
    <row r="63" spans="1:28" s="15" customFormat="1" ht="15" customHeight="1">
      <c r="A63" s="190" t="s">
        <v>1147</v>
      </c>
      <c r="B63" s="277" t="s">
        <v>101</v>
      </c>
      <c r="C63" s="194" t="s">
        <v>35</v>
      </c>
      <c r="D63" s="194" t="s">
        <v>35</v>
      </c>
      <c r="E63" s="194"/>
      <c r="F63" s="194" t="s">
        <v>35</v>
      </c>
      <c r="G63" s="195"/>
      <c r="H63" s="194"/>
      <c r="I63" s="194"/>
      <c r="J63" s="194"/>
      <c r="K63" s="194"/>
      <c r="L63" s="194"/>
      <c r="M63" s="194">
        <v>2</v>
      </c>
      <c r="N63" s="278" t="s">
        <v>36</v>
      </c>
      <c r="O63" s="194" t="s">
        <v>39</v>
      </c>
      <c r="P63" s="194">
        <v>2200</v>
      </c>
      <c r="Q63" s="197">
        <v>0.11</v>
      </c>
      <c r="R63" s="197">
        <v>0.3</v>
      </c>
      <c r="S63" s="197" t="s">
        <v>43</v>
      </c>
      <c r="T63" s="192" t="s">
        <v>42</v>
      </c>
      <c r="U63" s="194" t="s">
        <v>307</v>
      </c>
      <c r="V63" s="194" t="s">
        <v>307</v>
      </c>
      <c r="W63" s="229">
        <v>0.35</v>
      </c>
      <c r="X63" s="229">
        <v>0.1</v>
      </c>
      <c r="Y63" s="229">
        <v>0.55000000000000004</v>
      </c>
      <c r="Z63" s="229">
        <v>0.33</v>
      </c>
      <c r="AA63" s="229">
        <v>0.12</v>
      </c>
      <c r="AB63" s="230">
        <v>0.55000000000000004</v>
      </c>
    </row>
    <row r="64" spans="1:28" s="15" customFormat="1" ht="15" customHeight="1" thickBot="1">
      <c r="A64" s="231" t="s">
        <v>1148</v>
      </c>
      <c r="B64" s="232" t="s">
        <v>363</v>
      </c>
      <c r="C64" s="233" t="s">
        <v>35</v>
      </c>
      <c r="D64" s="233" t="s">
        <v>35</v>
      </c>
      <c r="E64" s="233"/>
      <c r="F64" s="233" t="s">
        <v>35</v>
      </c>
      <c r="G64" s="234"/>
      <c r="H64" s="233"/>
      <c r="I64" s="233"/>
      <c r="J64" s="233"/>
      <c r="K64" s="233"/>
      <c r="L64" s="233"/>
      <c r="M64" s="235">
        <v>2</v>
      </c>
      <c r="N64" s="233" t="s">
        <v>36</v>
      </c>
      <c r="O64" s="233" t="s">
        <v>39</v>
      </c>
      <c r="P64" s="233">
        <v>2200</v>
      </c>
      <c r="Q64" s="236">
        <v>0.11</v>
      </c>
      <c r="R64" s="236">
        <v>0.3</v>
      </c>
      <c r="S64" s="208" t="s">
        <v>43</v>
      </c>
      <c r="T64" s="203" t="s">
        <v>42</v>
      </c>
      <c r="U64" s="205" t="s">
        <v>307</v>
      </c>
      <c r="V64" s="205" t="s">
        <v>307</v>
      </c>
      <c r="W64" s="238">
        <v>0.38</v>
      </c>
      <c r="X64" s="238">
        <v>7.0000000000000007E-2</v>
      </c>
      <c r="Y64" s="238">
        <v>0.55000000000000004</v>
      </c>
      <c r="Z64" s="238">
        <v>0.35</v>
      </c>
      <c r="AA64" s="238">
        <v>0.1</v>
      </c>
      <c r="AB64" s="239">
        <v>0.55000000000000004</v>
      </c>
    </row>
    <row r="65" spans="1:28" s="15" customFormat="1" ht="15" customHeight="1">
      <c r="A65" s="190" t="s">
        <v>1149</v>
      </c>
      <c r="B65" s="277" t="s">
        <v>102</v>
      </c>
      <c r="C65" s="194" t="s">
        <v>35</v>
      </c>
      <c r="D65" s="194" t="s">
        <v>35</v>
      </c>
      <c r="E65" s="194"/>
      <c r="F65" s="194" t="s">
        <v>35</v>
      </c>
      <c r="G65" s="195"/>
      <c r="H65" s="194"/>
      <c r="I65" s="194"/>
      <c r="J65" s="194"/>
      <c r="K65" s="194"/>
      <c r="L65" s="194"/>
      <c r="M65" s="194">
        <v>2</v>
      </c>
      <c r="N65" s="278" t="s">
        <v>36</v>
      </c>
      <c r="O65" s="194" t="s">
        <v>39</v>
      </c>
      <c r="P65" s="194">
        <v>2200</v>
      </c>
      <c r="Q65" s="197">
        <v>0.11</v>
      </c>
      <c r="R65" s="197">
        <v>0.3</v>
      </c>
      <c r="S65" s="197" t="s">
        <v>43</v>
      </c>
      <c r="T65" s="192" t="s">
        <v>42</v>
      </c>
      <c r="U65" s="194" t="s">
        <v>307</v>
      </c>
      <c r="V65" s="194" t="s">
        <v>307</v>
      </c>
      <c r="W65" s="229">
        <v>0.06</v>
      </c>
      <c r="X65" s="229">
        <v>0.7</v>
      </c>
      <c r="Y65" s="229">
        <v>0.24</v>
      </c>
      <c r="Z65" s="229">
        <v>0.21</v>
      </c>
      <c r="AA65" s="229">
        <v>0.35</v>
      </c>
      <c r="AB65" s="230">
        <v>0.44</v>
      </c>
    </row>
    <row r="66" spans="1:28" s="15" customFormat="1" ht="15" customHeight="1" thickBot="1">
      <c r="A66" s="201" t="s">
        <v>1150</v>
      </c>
      <c r="B66" s="279" t="s">
        <v>103</v>
      </c>
      <c r="C66" s="205" t="s">
        <v>35</v>
      </c>
      <c r="D66" s="205" t="s">
        <v>35</v>
      </c>
      <c r="E66" s="205"/>
      <c r="F66" s="205" t="s">
        <v>35</v>
      </c>
      <c r="G66" s="206"/>
      <c r="H66" s="205"/>
      <c r="I66" s="205"/>
      <c r="J66" s="205"/>
      <c r="K66" s="205"/>
      <c r="L66" s="205"/>
      <c r="M66" s="205">
        <v>2</v>
      </c>
      <c r="N66" s="280" t="s">
        <v>36</v>
      </c>
      <c r="O66" s="205" t="s">
        <v>39</v>
      </c>
      <c r="P66" s="205">
        <v>2200</v>
      </c>
      <c r="Q66" s="208">
        <v>0.11</v>
      </c>
      <c r="R66" s="208">
        <v>0.3</v>
      </c>
      <c r="S66" s="208" t="s">
        <v>43</v>
      </c>
      <c r="T66" s="192" t="s">
        <v>42</v>
      </c>
      <c r="U66" s="205" t="s">
        <v>307</v>
      </c>
      <c r="V66" s="205" t="s">
        <v>307</v>
      </c>
      <c r="W66" s="238">
        <v>0.04</v>
      </c>
      <c r="X66" s="238">
        <v>0.79</v>
      </c>
      <c r="Y66" s="238">
        <v>0.17</v>
      </c>
      <c r="Z66" s="238">
        <v>0.21</v>
      </c>
      <c r="AA66" s="238">
        <v>0.38</v>
      </c>
      <c r="AB66" s="239">
        <v>0.41</v>
      </c>
    </row>
    <row r="67" spans="1:28" s="15" customFormat="1" ht="15" customHeight="1">
      <c r="A67" s="212" t="s">
        <v>1151</v>
      </c>
      <c r="B67" s="213" t="s">
        <v>365</v>
      </c>
      <c r="C67" s="214"/>
      <c r="D67" s="214" t="s">
        <v>35</v>
      </c>
      <c r="E67" s="214"/>
      <c r="F67" s="214" t="s">
        <v>35</v>
      </c>
      <c r="G67" s="215"/>
      <c r="H67" s="214"/>
      <c r="I67" s="214"/>
      <c r="J67" s="214"/>
      <c r="K67" s="214"/>
      <c r="L67" s="216"/>
      <c r="M67" s="216">
        <v>3</v>
      </c>
      <c r="N67" s="214" t="s">
        <v>36</v>
      </c>
      <c r="O67" s="214" t="s">
        <v>47</v>
      </c>
      <c r="P67" s="214">
        <v>2100</v>
      </c>
      <c r="Q67" s="217">
        <v>0.21</v>
      </c>
      <c r="R67" s="214">
        <v>0.43</v>
      </c>
      <c r="S67" s="218" t="s">
        <v>43</v>
      </c>
      <c r="T67" s="218" t="s">
        <v>366</v>
      </c>
      <c r="U67" s="218" t="s">
        <v>35</v>
      </c>
      <c r="V67" s="218" t="s">
        <v>307</v>
      </c>
      <c r="W67" s="219">
        <v>0.49663000000000002</v>
      </c>
      <c r="X67" s="219">
        <v>0.27495000000000003</v>
      </c>
      <c r="Y67" s="219">
        <v>0.22842000000000001</v>
      </c>
      <c r="Z67" s="218" t="s">
        <v>307</v>
      </c>
      <c r="AA67" s="218" t="s">
        <v>307</v>
      </c>
      <c r="AB67" s="286" t="s">
        <v>307</v>
      </c>
    </row>
    <row r="68" spans="1:28" s="15" customFormat="1" ht="15" customHeight="1">
      <c r="A68" s="222" t="s">
        <v>1152</v>
      </c>
      <c r="B68" s="223" t="s">
        <v>368</v>
      </c>
      <c r="C68" s="224"/>
      <c r="D68" s="224" t="s">
        <v>35</v>
      </c>
      <c r="E68" s="224"/>
      <c r="F68" s="224" t="s">
        <v>35</v>
      </c>
      <c r="G68" s="225"/>
      <c r="H68" s="224"/>
      <c r="I68" s="224"/>
      <c r="J68" s="224"/>
      <c r="K68" s="224"/>
      <c r="L68" s="226"/>
      <c r="M68" s="226">
        <v>3</v>
      </c>
      <c r="N68" s="224" t="s">
        <v>36</v>
      </c>
      <c r="O68" s="224" t="s">
        <v>47</v>
      </c>
      <c r="P68" s="224">
        <v>2100</v>
      </c>
      <c r="Q68" s="227">
        <v>0.21</v>
      </c>
      <c r="R68" s="224">
        <v>0.43</v>
      </c>
      <c r="S68" s="228" t="s">
        <v>43</v>
      </c>
      <c r="T68" s="228" t="s">
        <v>366</v>
      </c>
      <c r="U68" s="263" t="s">
        <v>35</v>
      </c>
      <c r="V68" s="263" t="s">
        <v>307</v>
      </c>
      <c r="W68" s="264">
        <v>0.49718000000000001</v>
      </c>
      <c r="X68" s="264">
        <v>0.26944000000000001</v>
      </c>
      <c r="Y68" s="264">
        <v>0.23338</v>
      </c>
      <c r="Z68" s="228" t="s">
        <v>307</v>
      </c>
      <c r="AA68" s="228" t="s">
        <v>307</v>
      </c>
      <c r="AB68" s="287" t="s">
        <v>307</v>
      </c>
    </row>
    <row r="69" spans="1:28" s="15" customFormat="1" ht="15" customHeight="1">
      <c r="A69" s="222" t="s">
        <v>1153</v>
      </c>
      <c r="B69" s="223" t="s">
        <v>370</v>
      </c>
      <c r="C69" s="224"/>
      <c r="D69" s="224" t="s">
        <v>35</v>
      </c>
      <c r="E69" s="224"/>
      <c r="F69" s="224" t="s">
        <v>35</v>
      </c>
      <c r="G69" s="225"/>
      <c r="H69" s="224"/>
      <c r="I69" s="224"/>
      <c r="J69" s="224"/>
      <c r="K69" s="224"/>
      <c r="L69" s="226"/>
      <c r="M69" s="226">
        <v>3</v>
      </c>
      <c r="N69" s="224" t="s">
        <v>36</v>
      </c>
      <c r="O69" s="224" t="s">
        <v>47</v>
      </c>
      <c r="P69" s="224">
        <v>2100</v>
      </c>
      <c r="Q69" s="227">
        <v>0.21</v>
      </c>
      <c r="R69" s="224">
        <v>0.43</v>
      </c>
      <c r="S69" s="228" t="s">
        <v>43</v>
      </c>
      <c r="T69" s="228" t="s">
        <v>366</v>
      </c>
      <c r="U69" s="263" t="s">
        <v>35</v>
      </c>
      <c r="V69" s="263" t="s">
        <v>307</v>
      </c>
      <c r="W69" s="264">
        <v>0.48774000000000001</v>
      </c>
      <c r="X69" s="264">
        <v>0.28445999999999999</v>
      </c>
      <c r="Y69" s="264">
        <v>0.2278</v>
      </c>
      <c r="Z69" s="228" t="s">
        <v>307</v>
      </c>
      <c r="AA69" s="228" t="s">
        <v>307</v>
      </c>
      <c r="AB69" s="287" t="s">
        <v>307</v>
      </c>
    </row>
    <row r="70" spans="1:28" s="15" customFormat="1" ht="15" customHeight="1">
      <c r="A70" s="222" t="s">
        <v>1154</v>
      </c>
      <c r="B70" s="223" t="s">
        <v>372</v>
      </c>
      <c r="C70" s="224"/>
      <c r="D70" s="224" t="s">
        <v>35</v>
      </c>
      <c r="E70" s="224"/>
      <c r="F70" s="224" t="s">
        <v>35</v>
      </c>
      <c r="G70" s="225"/>
      <c r="H70" s="224"/>
      <c r="I70" s="224"/>
      <c r="J70" s="224"/>
      <c r="K70" s="224"/>
      <c r="L70" s="226"/>
      <c r="M70" s="226">
        <v>3</v>
      </c>
      <c r="N70" s="224" t="s">
        <v>36</v>
      </c>
      <c r="O70" s="224" t="s">
        <v>47</v>
      </c>
      <c r="P70" s="224">
        <v>2100</v>
      </c>
      <c r="Q70" s="227">
        <v>0.21</v>
      </c>
      <c r="R70" s="224">
        <v>0.43</v>
      </c>
      <c r="S70" s="228" t="s">
        <v>43</v>
      </c>
      <c r="T70" s="228" t="s">
        <v>366</v>
      </c>
      <c r="U70" s="263" t="s">
        <v>35</v>
      </c>
      <c r="V70" s="263" t="s">
        <v>307</v>
      </c>
      <c r="W70" s="264">
        <v>0.55395000000000005</v>
      </c>
      <c r="X70" s="264">
        <v>0.21152000000000001</v>
      </c>
      <c r="Y70" s="264">
        <v>0.23452999999999999</v>
      </c>
      <c r="Z70" s="228" t="s">
        <v>307</v>
      </c>
      <c r="AA70" s="228" t="s">
        <v>307</v>
      </c>
      <c r="AB70" s="287" t="s">
        <v>307</v>
      </c>
    </row>
    <row r="71" spans="1:28" s="15" customFormat="1" ht="15" customHeight="1" thickBot="1">
      <c r="A71" s="231" t="s">
        <v>1155</v>
      </c>
      <c r="B71" s="232" t="s">
        <v>374</v>
      </c>
      <c r="C71" s="233"/>
      <c r="D71" s="233" t="s">
        <v>35</v>
      </c>
      <c r="E71" s="233"/>
      <c r="F71" s="233" t="s">
        <v>35</v>
      </c>
      <c r="G71" s="234"/>
      <c r="H71" s="233"/>
      <c r="I71" s="233"/>
      <c r="J71" s="233"/>
      <c r="K71" s="233"/>
      <c r="L71" s="235"/>
      <c r="M71" s="235">
        <v>3</v>
      </c>
      <c r="N71" s="233" t="s">
        <v>36</v>
      </c>
      <c r="O71" s="233" t="s">
        <v>47</v>
      </c>
      <c r="P71" s="233">
        <v>2100</v>
      </c>
      <c r="Q71" s="236">
        <v>0.21</v>
      </c>
      <c r="R71" s="233">
        <v>0.43</v>
      </c>
      <c r="S71" s="237" t="s">
        <v>43</v>
      </c>
      <c r="T71" s="237" t="s">
        <v>366</v>
      </c>
      <c r="U71" s="237" t="s">
        <v>35</v>
      </c>
      <c r="V71" s="237" t="s">
        <v>307</v>
      </c>
      <c r="W71" s="238">
        <v>0.56996999999999998</v>
      </c>
      <c r="X71" s="238">
        <v>0.20361000000000001</v>
      </c>
      <c r="Y71" s="238">
        <v>0.22642000000000001</v>
      </c>
      <c r="Z71" s="237" t="s">
        <v>307</v>
      </c>
      <c r="AA71" s="237" t="s">
        <v>307</v>
      </c>
      <c r="AB71" s="288" t="s">
        <v>307</v>
      </c>
    </row>
    <row r="72" spans="1:28" s="15" customFormat="1" ht="15" customHeight="1">
      <c r="A72" s="250" t="s">
        <v>1156</v>
      </c>
      <c r="B72" s="251" t="s">
        <v>376</v>
      </c>
      <c r="C72" s="214" t="s">
        <v>35</v>
      </c>
      <c r="D72" s="214" t="s">
        <v>35</v>
      </c>
      <c r="E72" s="214"/>
      <c r="F72" s="214"/>
      <c r="G72" s="215" t="s">
        <v>35</v>
      </c>
      <c r="H72" s="214"/>
      <c r="I72" s="214"/>
      <c r="J72" s="214"/>
      <c r="K72" s="214"/>
      <c r="L72" s="216">
        <v>4</v>
      </c>
      <c r="M72" s="216">
        <v>5</v>
      </c>
      <c r="N72" s="214" t="s">
        <v>377</v>
      </c>
      <c r="O72" s="267" t="s">
        <v>39</v>
      </c>
      <c r="P72" s="214" t="s">
        <v>378</v>
      </c>
      <c r="Q72" s="217">
        <v>7.4999999999999997E-2</v>
      </c>
      <c r="R72" s="214">
        <v>0.16</v>
      </c>
      <c r="S72" s="228" t="s">
        <v>43</v>
      </c>
      <c r="T72" s="218" t="s">
        <v>316</v>
      </c>
      <c r="U72" s="218" t="s">
        <v>35</v>
      </c>
      <c r="V72" s="218" t="s">
        <v>307</v>
      </c>
      <c r="W72" s="219">
        <v>0.57999999999999996</v>
      </c>
      <c r="X72" s="219">
        <v>0.35</v>
      </c>
      <c r="Y72" s="219">
        <v>7.0000000000000007E-2</v>
      </c>
      <c r="Z72" s="219">
        <v>0.56000000000000005</v>
      </c>
      <c r="AA72" s="219">
        <v>0.36</v>
      </c>
      <c r="AB72" s="220">
        <v>0.08</v>
      </c>
    </row>
    <row r="73" spans="1:28" s="15" customFormat="1" ht="15" customHeight="1">
      <c r="A73" s="252" t="s">
        <v>1157</v>
      </c>
      <c r="B73" s="253" t="s">
        <v>380</v>
      </c>
      <c r="C73" s="224" t="s">
        <v>35</v>
      </c>
      <c r="D73" s="224" t="s">
        <v>35</v>
      </c>
      <c r="E73" s="224"/>
      <c r="F73" s="224"/>
      <c r="G73" s="225" t="s">
        <v>35</v>
      </c>
      <c r="H73" s="224"/>
      <c r="I73" s="224"/>
      <c r="J73" s="224"/>
      <c r="K73" s="224"/>
      <c r="L73" s="226">
        <v>4</v>
      </c>
      <c r="M73" s="226">
        <v>5</v>
      </c>
      <c r="N73" s="224" t="s">
        <v>377</v>
      </c>
      <c r="O73" s="267" t="s">
        <v>39</v>
      </c>
      <c r="P73" s="224" t="s">
        <v>378</v>
      </c>
      <c r="Q73" s="227">
        <v>7.4999999999999997E-2</v>
      </c>
      <c r="R73" s="224">
        <v>0.16</v>
      </c>
      <c r="S73" s="228" t="s">
        <v>43</v>
      </c>
      <c r="T73" s="228" t="s">
        <v>316</v>
      </c>
      <c r="U73" s="228" t="s">
        <v>35</v>
      </c>
      <c r="V73" s="228" t="s">
        <v>307</v>
      </c>
      <c r="W73" s="229">
        <v>0.55000000000000004</v>
      </c>
      <c r="X73" s="229">
        <v>0.39</v>
      </c>
      <c r="Y73" s="229">
        <v>0.06</v>
      </c>
      <c r="Z73" s="229">
        <v>0.56999999999999995</v>
      </c>
      <c r="AA73" s="229">
        <v>0.36</v>
      </c>
      <c r="AB73" s="230">
        <v>7.0000000000000007E-2</v>
      </c>
    </row>
    <row r="74" spans="1:28" s="15" customFormat="1" ht="15" customHeight="1">
      <c r="A74" s="289" t="s">
        <v>1158</v>
      </c>
      <c r="B74" s="266" t="s">
        <v>382</v>
      </c>
      <c r="C74" s="267" t="s">
        <v>35</v>
      </c>
      <c r="D74" s="267" t="s">
        <v>35</v>
      </c>
      <c r="E74" s="267"/>
      <c r="F74" s="267"/>
      <c r="G74" s="268" t="s">
        <v>35</v>
      </c>
      <c r="H74" s="267"/>
      <c r="I74" s="267"/>
      <c r="J74" s="267"/>
      <c r="K74" s="267"/>
      <c r="L74" s="269">
        <v>4</v>
      </c>
      <c r="M74" s="269">
        <v>5</v>
      </c>
      <c r="N74" s="267" t="s">
        <v>377</v>
      </c>
      <c r="O74" s="267" t="s">
        <v>39</v>
      </c>
      <c r="P74" s="267" t="s">
        <v>378</v>
      </c>
      <c r="Q74" s="271">
        <v>7.4999999999999997E-2</v>
      </c>
      <c r="R74" s="267">
        <v>0.16</v>
      </c>
      <c r="S74" s="228" t="s">
        <v>43</v>
      </c>
      <c r="T74" s="270" t="s">
        <v>316</v>
      </c>
      <c r="U74" s="270" t="s">
        <v>35</v>
      </c>
      <c r="V74" s="270" t="s">
        <v>307</v>
      </c>
      <c r="W74" s="272">
        <v>0.54</v>
      </c>
      <c r="X74" s="272">
        <v>0.42</v>
      </c>
      <c r="Y74" s="272">
        <v>0.04</v>
      </c>
      <c r="Z74" s="272">
        <v>0.56000000000000005</v>
      </c>
      <c r="AA74" s="272">
        <v>0.38</v>
      </c>
      <c r="AB74" s="273">
        <v>0.06</v>
      </c>
    </row>
    <row r="75" spans="1:28" s="15" customFormat="1" ht="15" customHeight="1" thickBot="1">
      <c r="A75" s="259" t="s">
        <v>1159</v>
      </c>
      <c r="B75" s="260" t="s">
        <v>384</v>
      </c>
      <c r="C75" s="233" t="s">
        <v>35</v>
      </c>
      <c r="D75" s="233" t="s">
        <v>35</v>
      </c>
      <c r="E75" s="233"/>
      <c r="F75" s="233"/>
      <c r="G75" s="234" t="s">
        <v>35</v>
      </c>
      <c r="H75" s="233"/>
      <c r="I75" s="233"/>
      <c r="J75" s="233"/>
      <c r="K75" s="233"/>
      <c r="L75" s="235">
        <v>4</v>
      </c>
      <c r="M75" s="235">
        <v>5</v>
      </c>
      <c r="N75" s="233" t="s">
        <v>377</v>
      </c>
      <c r="O75" s="233" t="s">
        <v>39</v>
      </c>
      <c r="P75" s="233" t="s">
        <v>378</v>
      </c>
      <c r="Q75" s="236">
        <v>7.4999999999999997E-2</v>
      </c>
      <c r="R75" s="233">
        <v>0.16</v>
      </c>
      <c r="S75" s="237" t="s">
        <v>43</v>
      </c>
      <c r="T75" s="237" t="s">
        <v>316</v>
      </c>
      <c r="U75" s="237" t="s">
        <v>35</v>
      </c>
      <c r="V75" s="237" t="s">
        <v>307</v>
      </c>
      <c r="W75" s="238">
        <v>0.57999999999999996</v>
      </c>
      <c r="X75" s="238">
        <v>0.4</v>
      </c>
      <c r="Y75" s="238">
        <v>0.02</v>
      </c>
      <c r="Z75" s="238">
        <v>0.56999999999999995</v>
      </c>
      <c r="AA75" s="238">
        <v>0.41</v>
      </c>
      <c r="AB75" s="239">
        <v>0.02</v>
      </c>
    </row>
    <row r="76" spans="1:28" s="15" customFormat="1" ht="15" customHeight="1">
      <c r="A76" s="180" t="s">
        <v>1160</v>
      </c>
      <c r="B76" s="275" t="s">
        <v>97</v>
      </c>
      <c r="C76" s="184" t="s">
        <v>35</v>
      </c>
      <c r="D76" s="184" t="s">
        <v>35</v>
      </c>
      <c r="E76" s="184"/>
      <c r="F76" s="184" t="s">
        <v>35</v>
      </c>
      <c r="G76" s="283" t="s">
        <v>35</v>
      </c>
      <c r="H76" s="184"/>
      <c r="I76" s="184"/>
      <c r="J76" s="184"/>
      <c r="K76" s="184"/>
      <c r="L76" s="184">
        <v>1</v>
      </c>
      <c r="M76" s="184">
        <v>1</v>
      </c>
      <c r="N76" s="276" t="s">
        <v>36</v>
      </c>
      <c r="O76" s="184" t="s">
        <v>39</v>
      </c>
      <c r="P76" s="184" t="s">
        <v>385</v>
      </c>
      <c r="Q76" s="187">
        <v>0.21</v>
      </c>
      <c r="R76" s="187">
        <v>0.3</v>
      </c>
      <c r="S76" s="294" t="s">
        <v>43</v>
      </c>
      <c r="T76" s="295" t="s">
        <v>44</v>
      </c>
      <c r="U76" s="182" t="s">
        <v>307</v>
      </c>
      <c r="V76" s="182" t="s">
        <v>35</v>
      </c>
      <c r="W76" s="219">
        <v>0.78</v>
      </c>
      <c r="X76" s="219">
        <v>0.02</v>
      </c>
      <c r="Y76" s="219">
        <v>0.2</v>
      </c>
      <c r="Z76" s="219">
        <v>0.7</v>
      </c>
      <c r="AA76" s="219">
        <v>0.09</v>
      </c>
      <c r="AB76" s="220">
        <v>0.21</v>
      </c>
    </row>
    <row r="77" spans="1:28" s="15" customFormat="1" ht="15" customHeight="1">
      <c r="A77" s="190" t="s">
        <v>1161</v>
      </c>
      <c r="B77" s="277" t="s">
        <v>94</v>
      </c>
      <c r="C77" s="194" t="s">
        <v>35</v>
      </c>
      <c r="D77" s="194" t="s">
        <v>35</v>
      </c>
      <c r="E77" s="194"/>
      <c r="F77" s="194" t="s">
        <v>35</v>
      </c>
      <c r="G77" s="284" t="s">
        <v>35</v>
      </c>
      <c r="H77" s="194"/>
      <c r="I77" s="194"/>
      <c r="J77" s="194"/>
      <c r="K77" s="194"/>
      <c r="L77" s="194">
        <v>1</v>
      </c>
      <c r="M77" s="194">
        <v>1</v>
      </c>
      <c r="N77" s="278" t="s">
        <v>36</v>
      </c>
      <c r="O77" s="194" t="s">
        <v>39</v>
      </c>
      <c r="P77" s="194" t="s">
        <v>385</v>
      </c>
      <c r="Q77" s="197">
        <v>0.21</v>
      </c>
      <c r="R77" s="197">
        <v>0.3</v>
      </c>
      <c r="S77" s="295" t="s">
        <v>43</v>
      </c>
      <c r="T77" s="295" t="s">
        <v>44</v>
      </c>
      <c r="U77" s="192" t="s">
        <v>307</v>
      </c>
      <c r="V77" s="192" t="s">
        <v>35</v>
      </c>
      <c r="W77" s="229">
        <v>0.75</v>
      </c>
      <c r="X77" s="229">
        <v>7.0000000000000007E-2</v>
      </c>
      <c r="Y77" s="229">
        <v>0.18</v>
      </c>
      <c r="Z77" s="229">
        <v>0.66</v>
      </c>
      <c r="AA77" s="229">
        <v>0.13</v>
      </c>
      <c r="AB77" s="230">
        <v>0.21</v>
      </c>
    </row>
    <row r="78" spans="1:28" s="15" customFormat="1" ht="15" customHeight="1">
      <c r="A78" s="190" t="s">
        <v>1162</v>
      </c>
      <c r="B78" s="277" t="s">
        <v>95</v>
      </c>
      <c r="C78" s="194" t="s">
        <v>35</v>
      </c>
      <c r="D78" s="194" t="s">
        <v>35</v>
      </c>
      <c r="E78" s="194"/>
      <c r="F78" s="194" t="s">
        <v>35</v>
      </c>
      <c r="G78" s="284" t="s">
        <v>35</v>
      </c>
      <c r="H78" s="194"/>
      <c r="I78" s="194"/>
      <c r="J78" s="194"/>
      <c r="K78" s="194"/>
      <c r="L78" s="194">
        <v>1</v>
      </c>
      <c r="M78" s="194">
        <v>1</v>
      </c>
      <c r="N78" s="278" t="s">
        <v>36</v>
      </c>
      <c r="O78" s="194" t="s">
        <v>39</v>
      </c>
      <c r="P78" s="194" t="s">
        <v>385</v>
      </c>
      <c r="Q78" s="197">
        <v>0.21</v>
      </c>
      <c r="R78" s="197">
        <v>0.3</v>
      </c>
      <c r="S78" s="295" t="s">
        <v>43</v>
      </c>
      <c r="T78" s="295" t="s">
        <v>44</v>
      </c>
      <c r="U78" s="192" t="s">
        <v>307</v>
      </c>
      <c r="V78" s="192" t="s">
        <v>35</v>
      </c>
      <c r="W78" s="229">
        <v>0.52</v>
      </c>
      <c r="X78" s="229">
        <v>0.43</v>
      </c>
      <c r="Y78" s="229">
        <v>0.05</v>
      </c>
      <c r="Z78" s="229">
        <v>0.51</v>
      </c>
      <c r="AA78" s="229">
        <v>0.41</v>
      </c>
      <c r="AB78" s="229">
        <v>0.08</v>
      </c>
    </row>
    <row r="79" spans="1:28" s="15" customFormat="1" ht="15" customHeight="1">
      <c r="A79" s="190" t="s">
        <v>1163</v>
      </c>
      <c r="B79" s="277" t="s">
        <v>96</v>
      </c>
      <c r="C79" s="194" t="s">
        <v>35</v>
      </c>
      <c r="D79" s="194" t="s">
        <v>35</v>
      </c>
      <c r="E79" s="194"/>
      <c r="F79" s="194" t="s">
        <v>35</v>
      </c>
      <c r="G79" s="284" t="s">
        <v>35</v>
      </c>
      <c r="H79" s="194"/>
      <c r="I79" s="194"/>
      <c r="J79" s="194"/>
      <c r="K79" s="194"/>
      <c r="L79" s="194">
        <v>1</v>
      </c>
      <c r="M79" s="194">
        <v>1</v>
      </c>
      <c r="N79" s="278" t="s">
        <v>36</v>
      </c>
      <c r="O79" s="194" t="s">
        <v>39</v>
      </c>
      <c r="P79" s="194" t="s">
        <v>385</v>
      </c>
      <c r="Q79" s="197">
        <v>0.21</v>
      </c>
      <c r="R79" s="197">
        <v>0.3</v>
      </c>
      <c r="S79" s="295" t="s">
        <v>43</v>
      </c>
      <c r="T79" s="295" t="s">
        <v>44</v>
      </c>
      <c r="U79" s="192" t="s">
        <v>307</v>
      </c>
      <c r="V79" s="192" t="s">
        <v>35</v>
      </c>
      <c r="W79" s="229">
        <v>0.17</v>
      </c>
      <c r="X79" s="229">
        <v>0.83</v>
      </c>
      <c r="Y79" s="229">
        <v>0</v>
      </c>
      <c r="Z79" s="229">
        <v>0.21</v>
      </c>
      <c r="AA79" s="229">
        <v>0.77</v>
      </c>
      <c r="AB79" s="229">
        <v>0.02</v>
      </c>
    </row>
    <row r="80" spans="1:28" s="15" customFormat="1" ht="15" customHeight="1">
      <c r="A80" s="190" t="s">
        <v>1164</v>
      </c>
      <c r="B80" s="277" t="s">
        <v>99</v>
      </c>
      <c r="C80" s="194" t="s">
        <v>35</v>
      </c>
      <c r="D80" s="194" t="s">
        <v>35</v>
      </c>
      <c r="E80" s="194"/>
      <c r="F80" s="194" t="s">
        <v>35</v>
      </c>
      <c r="G80" s="284" t="s">
        <v>35</v>
      </c>
      <c r="H80" s="194"/>
      <c r="I80" s="194"/>
      <c r="J80" s="194"/>
      <c r="K80" s="194"/>
      <c r="L80" s="194">
        <v>1</v>
      </c>
      <c r="M80" s="194">
        <v>1</v>
      </c>
      <c r="N80" s="278" t="s">
        <v>36</v>
      </c>
      <c r="O80" s="194" t="s">
        <v>39</v>
      </c>
      <c r="P80" s="194" t="s">
        <v>385</v>
      </c>
      <c r="Q80" s="197">
        <v>0.21</v>
      </c>
      <c r="R80" s="197">
        <v>0.3</v>
      </c>
      <c r="S80" s="295" t="s">
        <v>43</v>
      </c>
      <c r="T80" s="295" t="s">
        <v>44</v>
      </c>
      <c r="U80" s="192" t="s">
        <v>307</v>
      </c>
      <c r="V80" s="192" t="s">
        <v>35</v>
      </c>
      <c r="W80" s="229">
        <v>0.1</v>
      </c>
      <c r="X80" s="229">
        <v>0.9</v>
      </c>
      <c r="Y80" s="229">
        <v>0</v>
      </c>
      <c r="Z80" s="229">
        <v>0.23</v>
      </c>
      <c r="AA80" s="229">
        <v>0.74</v>
      </c>
      <c r="AB80" s="229">
        <v>0.03</v>
      </c>
    </row>
    <row r="81" spans="1:28" s="15" customFormat="1" ht="15" customHeight="1" thickBot="1">
      <c r="A81" s="259" t="s">
        <v>1165</v>
      </c>
      <c r="B81" s="260" t="s">
        <v>387</v>
      </c>
      <c r="C81" s="233" t="s">
        <v>35</v>
      </c>
      <c r="D81" s="233" t="s">
        <v>35</v>
      </c>
      <c r="E81" s="233"/>
      <c r="F81" s="233" t="s">
        <v>35</v>
      </c>
      <c r="G81" s="249" t="s">
        <v>35</v>
      </c>
      <c r="H81" s="233"/>
      <c r="I81" s="233"/>
      <c r="J81" s="233"/>
      <c r="K81" s="233"/>
      <c r="L81" s="235">
        <v>1</v>
      </c>
      <c r="M81" s="235">
        <v>1</v>
      </c>
      <c r="N81" s="233" t="s">
        <v>36</v>
      </c>
      <c r="O81" s="233" t="s">
        <v>39</v>
      </c>
      <c r="P81" s="233" t="s">
        <v>385</v>
      </c>
      <c r="Q81" s="236">
        <v>0.21</v>
      </c>
      <c r="R81" s="236">
        <v>0.3</v>
      </c>
      <c r="S81" s="208" t="s">
        <v>43</v>
      </c>
      <c r="T81" s="208" t="s">
        <v>44</v>
      </c>
      <c r="U81" s="237" t="s">
        <v>307</v>
      </c>
      <c r="V81" s="237" t="s">
        <v>35</v>
      </c>
      <c r="W81" s="238">
        <v>0.54</v>
      </c>
      <c r="X81" s="238">
        <v>0.37</v>
      </c>
      <c r="Y81" s="238">
        <v>0.09</v>
      </c>
      <c r="Z81" s="238">
        <v>0.49</v>
      </c>
      <c r="AA81" s="238">
        <v>0.38</v>
      </c>
      <c r="AB81" s="239">
        <v>0.13</v>
      </c>
    </row>
    <row r="82" spans="1:28" s="15" customFormat="1" ht="15" customHeight="1" thickBot="1">
      <c r="A82" s="190" t="s">
        <v>1166</v>
      </c>
      <c r="B82" s="277" t="s">
        <v>98</v>
      </c>
      <c r="C82" s="194" t="s">
        <v>35</v>
      </c>
      <c r="D82" s="194" t="s">
        <v>35</v>
      </c>
      <c r="E82" s="194"/>
      <c r="F82" s="194" t="s">
        <v>35</v>
      </c>
      <c r="G82" s="284" t="s">
        <v>35</v>
      </c>
      <c r="H82" s="194"/>
      <c r="I82" s="194"/>
      <c r="J82" s="194"/>
      <c r="K82" s="194"/>
      <c r="L82" s="194">
        <v>1</v>
      </c>
      <c r="M82" s="194">
        <v>1</v>
      </c>
      <c r="N82" s="278" t="s">
        <v>36</v>
      </c>
      <c r="O82" s="194" t="s">
        <v>39</v>
      </c>
      <c r="P82" s="194" t="s">
        <v>385</v>
      </c>
      <c r="Q82" s="197">
        <v>0.21</v>
      </c>
      <c r="R82" s="197">
        <v>0.3</v>
      </c>
      <c r="S82" s="295" t="s">
        <v>43</v>
      </c>
      <c r="T82" s="295" t="s">
        <v>44</v>
      </c>
      <c r="U82" s="192" t="s">
        <v>307</v>
      </c>
      <c r="V82" s="192" t="s">
        <v>35</v>
      </c>
      <c r="W82" s="229">
        <v>0.33</v>
      </c>
      <c r="X82" s="229">
        <v>0.64</v>
      </c>
      <c r="Y82" s="229">
        <v>0.03</v>
      </c>
      <c r="Z82" s="229">
        <v>0.46</v>
      </c>
      <c r="AA82" s="229">
        <v>0.43</v>
      </c>
      <c r="AB82" s="229">
        <v>0.11</v>
      </c>
    </row>
    <row r="83" spans="1:28" s="15" customFormat="1" ht="15" customHeight="1">
      <c r="A83" s="180" t="s">
        <v>1167</v>
      </c>
      <c r="B83" s="275" t="s">
        <v>445</v>
      </c>
      <c r="C83" s="184" t="s">
        <v>35</v>
      </c>
      <c r="D83" s="296" t="s">
        <v>35</v>
      </c>
      <c r="E83" s="297"/>
      <c r="F83" s="296" t="s">
        <v>35</v>
      </c>
      <c r="G83" s="298" t="s">
        <v>35</v>
      </c>
      <c r="H83" s="296" t="s">
        <v>35</v>
      </c>
      <c r="I83" s="296"/>
      <c r="J83" s="296"/>
      <c r="K83" s="296"/>
      <c r="L83" s="184">
        <v>0</v>
      </c>
      <c r="M83" s="184">
        <v>0</v>
      </c>
      <c r="N83" s="261" t="s">
        <v>36</v>
      </c>
      <c r="O83" s="224" t="s">
        <v>37</v>
      </c>
      <c r="P83" s="184" t="s">
        <v>38</v>
      </c>
      <c r="Q83" s="187">
        <v>0.185</v>
      </c>
      <c r="R83" s="187">
        <v>0.38</v>
      </c>
      <c r="S83" s="294" t="s">
        <v>526</v>
      </c>
      <c r="T83" s="295" t="s">
        <v>44</v>
      </c>
      <c r="U83" s="182" t="s">
        <v>35</v>
      </c>
      <c r="V83" s="182" t="s">
        <v>307</v>
      </c>
      <c r="W83" s="229">
        <v>0.72</v>
      </c>
      <c r="X83" s="229">
        <v>0.02</v>
      </c>
      <c r="Y83" s="229">
        <v>0.26</v>
      </c>
      <c r="Z83" s="229">
        <v>0.62</v>
      </c>
      <c r="AA83" s="229">
        <v>0.12</v>
      </c>
      <c r="AB83" s="229">
        <v>0.26</v>
      </c>
    </row>
    <row r="84" spans="1:28" s="15" customFormat="1" ht="15" customHeight="1">
      <c r="A84" s="190" t="s">
        <v>1168</v>
      </c>
      <c r="B84" s="277" t="s">
        <v>469</v>
      </c>
      <c r="C84" s="194" t="s">
        <v>35</v>
      </c>
      <c r="D84" s="194" t="s">
        <v>35</v>
      </c>
      <c r="E84" s="194"/>
      <c r="F84" s="194" t="s">
        <v>35</v>
      </c>
      <c r="G84" s="284" t="s">
        <v>35</v>
      </c>
      <c r="H84" s="194" t="s">
        <v>35</v>
      </c>
      <c r="I84" s="194"/>
      <c r="J84" s="194"/>
      <c r="K84" s="194"/>
      <c r="L84" s="194">
        <v>0</v>
      </c>
      <c r="M84" s="194">
        <v>0</v>
      </c>
      <c r="N84" s="224" t="s">
        <v>36</v>
      </c>
      <c r="O84" s="224" t="s">
        <v>37</v>
      </c>
      <c r="P84" s="194" t="s">
        <v>38</v>
      </c>
      <c r="Q84" s="197">
        <v>0.185</v>
      </c>
      <c r="R84" s="197">
        <v>0.38</v>
      </c>
      <c r="S84" s="295" t="s">
        <v>526</v>
      </c>
      <c r="T84" s="295" t="s">
        <v>44</v>
      </c>
      <c r="U84" s="192" t="s">
        <v>35</v>
      </c>
      <c r="V84" s="192" t="s">
        <v>307</v>
      </c>
      <c r="W84" s="229">
        <v>0.71</v>
      </c>
      <c r="X84" s="229">
        <v>0.1</v>
      </c>
      <c r="Y84" s="229">
        <v>0.19</v>
      </c>
      <c r="Z84" s="229">
        <v>0.61</v>
      </c>
      <c r="AA84" s="229">
        <v>0.17</v>
      </c>
      <c r="AB84" s="229">
        <v>0.22</v>
      </c>
    </row>
    <row r="85" spans="1:28" s="15" customFormat="1" ht="15" customHeight="1">
      <c r="A85" s="190" t="s">
        <v>1169</v>
      </c>
      <c r="B85" s="277" t="s">
        <v>451</v>
      </c>
      <c r="C85" s="194" t="s">
        <v>35</v>
      </c>
      <c r="D85" s="299" t="s">
        <v>35</v>
      </c>
      <c r="E85" s="194"/>
      <c r="F85" s="194" t="s">
        <v>35</v>
      </c>
      <c r="G85" s="284" t="s">
        <v>35</v>
      </c>
      <c r="H85" s="194" t="s">
        <v>35</v>
      </c>
      <c r="I85" s="194"/>
      <c r="J85" s="194"/>
      <c r="K85" s="194"/>
      <c r="L85" s="194">
        <v>0</v>
      </c>
      <c r="M85" s="194">
        <v>0</v>
      </c>
      <c r="N85" s="224" t="s">
        <v>36</v>
      </c>
      <c r="O85" s="224" t="s">
        <v>37</v>
      </c>
      <c r="P85" s="194" t="s">
        <v>38</v>
      </c>
      <c r="Q85" s="197">
        <v>0.185</v>
      </c>
      <c r="R85" s="197">
        <v>0.38</v>
      </c>
      <c r="S85" s="295" t="s">
        <v>526</v>
      </c>
      <c r="T85" s="295" t="s">
        <v>44</v>
      </c>
      <c r="U85" s="192" t="s">
        <v>35</v>
      </c>
      <c r="V85" s="192" t="s">
        <v>307</v>
      </c>
      <c r="W85" s="229">
        <v>0.62</v>
      </c>
      <c r="X85" s="229">
        <v>0.28000000000000003</v>
      </c>
      <c r="Y85" s="229">
        <v>0.1</v>
      </c>
      <c r="Z85" s="229">
        <v>0.59</v>
      </c>
      <c r="AA85" s="229">
        <v>0.23</v>
      </c>
      <c r="AB85" s="229">
        <v>0.18</v>
      </c>
    </row>
    <row r="86" spans="1:28" s="15" customFormat="1" ht="15" customHeight="1">
      <c r="A86" s="190" t="s">
        <v>1170</v>
      </c>
      <c r="B86" s="277" t="s">
        <v>473</v>
      </c>
      <c r="C86" s="194" t="s">
        <v>35</v>
      </c>
      <c r="D86" s="299" t="s">
        <v>35</v>
      </c>
      <c r="E86" s="194"/>
      <c r="F86" s="194" t="s">
        <v>35</v>
      </c>
      <c r="G86" s="284" t="s">
        <v>35</v>
      </c>
      <c r="H86" s="194" t="s">
        <v>35</v>
      </c>
      <c r="I86" s="194"/>
      <c r="J86" s="194"/>
      <c r="K86" s="194"/>
      <c r="L86" s="194">
        <v>0</v>
      </c>
      <c r="M86" s="194">
        <v>0</v>
      </c>
      <c r="N86" s="224" t="s">
        <v>36</v>
      </c>
      <c r="O86" s="224" t="s">
        <v>37</v>
      </c>
      <c r="P86" s="194" t="s">
        <v>38</v>
      </c>
      <c r="Q86" s="197">
        <v>0.185</v>
      </c>
      <c r="R86" s="197">
        <v>0.38</v>
      </c>
      <c r="S86" s="295" t="s">
        <v>526</v>
      </c>
      <c r="T86" s="295" t="s">
        <v>44</v>
      </c>
      <c r="U86" s="192" t="s">
        <v>35</v>
      </c>
      <c r="V86" s="192" t="s">
        <v>307</v>
      </c>
      <c r="W86" s="229">
        <v>0.14000000000000001</v>
      </c>
      <c r="X86" s="229">
        <v>0.85</v>
      </c>
      <c r="Y86" s="229">
        <v>0.01</v>
      </c>
      <c r="Z86" s="229">
        <v>0.16</v>
      </c>
      <c r="AA86" s="229">
        <v>0.82</v>
      </c>
      <c r="AB86" s="229">
        <v>0.02</v>
      </c>
    </row>
    <row r="87" spans="1:28" s="15" customFormat="1" ht="15" customHeight="1">
      <c r="A87" s="190" t="s">
        <v>1171</v>
      </c>
      <c r="B87" s="277" t="s">
        <v>471</v>
      </c>
      <c r="C87" s="194" t="s">
        <v>35</v>
      </c>
      <c r="D87" s="299" t="s">
        <v>35</v>
      </c>
      <c r="E87" s="194"/>
      <c r="F87" s="194" t="s">
        <v>35</v>
      </c>
      <c r="G87" s="284" t="s">
        <v>35</v>
      </c>
      <c r="H87" s="194" t="s">
        <v>35</v>
      </c>
      <c r="I87" s="194"/>
      <c r="J87" s="194"/>
      <c r="K87" s="194"/>
      <c r="L87" s="194">
        <v>0</v>
      </c>
      <c r="M87" s="194">
        <v>0</v>
      </c>
      <c r="N87" s="224" t="s">
        <v>36</v>
      </c>
      <c r="O87" s="224" t="s">
        <v>37</v>
      </c>
      <c r="P87" s="194" t="s">
        <v>38</v>
      </c>
      <c r="Q87" s="197">
        <v>0.185</v>
      </c>
      <c r="R87" s="197">
        <v>0.38</v>
      </c>
      <c r="S87" s="295" t="s">
        <v>526</v>
      </c>
      <c r="T87" s="295" t="s">
        <v>44</v>
      </c>
      <c r="U87" s="192" t="s">
        <v>35</v>
      </c>
      <c r="V87" s="192" t="s">
        <v>307</v>
      </c>
      <c r="W87" s="229">
        <v>7.0000000000000007E-2</v>
      </c>
      <c r="X87" s="229">
        <v>0.92</v>
      </c>
      <c r="Y87" s="229">
        <v>0.01</v>
      </c>
      <c r="Z87" s="229">
        <v>7.0000000000000007E-2</v>
      </c>
      <c r="AA87" s="229">
        <v>0.92</v>
      </c>
      <c r="AB87" s="229">
        <v>0.01</v>
      </c>
    </row>
    <row r="88" spans="1:28" s="15" customFormat="1" ht="15" customHeight="1">
      <c r="A88" s="190" t="s">
        <v>1172</v>
      </c>
      <c r="B88" s="277" t="s">
        <v>447</v>
      </c>
      <c r="C88" s="194" t="s">
        <v>35</v>
      </c>
      <c r="D88" s="194" t="s">
        <v>35</v>
      </c>
      <c r="E88" s="194"/>
      <c r="F88" s="194" t="s">
        <v>35</v>
      </c>
      <c r="G88" s="284" t="s">
        <v>35</v>
      </c>
      <c r="H88" s="194" t="s">
        <v>35</v>
      </c>
      <c r="I88" s="194"/>
      <c r="J88" s="194"/>
      <c r="K88" s="194"/>
      <c r="L88" s="194">
        <v>0</v>
      </c>
      <c r="M88" s="194">
        <v>0</v>
      </c>
      <c r="N88" s="224" t="s">
        <v>36</v>
      </c>
      <c r="O88" s="224" t="s">
        <v>37</v>
      </c>
      <c r="P88" s="194" t="s">
        <v>38</v>
      </c>
      <c r="Q88" s="197">
        <v>0.185</v>
      </c>
      <c r="R88" s="197">
        <v>0.38</v>
      </c>
      <c r="S88" s="295" t="s">
        <v>526</v>
      </c>
      <c r="T88" s="295" t="s">
        <v>44</v>
      </c>
      <c r="U88" s="192" t="s">
        <v>35</v>
      </c>
      <c r="V88" s="192" t="s">
        <v>307</v>
      </c>
      <c r="W88" s="229">
        <v>0.49</v>
      </c>
      <c r="X88" s="229">
        <v>0.44</v>
      </c>
      <c r="Y88" s="229">
        <v>7.0000000000000007E-2</v>
      </c>
      <c r="Z88" s="229">
        <v>0.46</v>
      </c>
      <c r="AA88" s="229">
        <v>0.4</v>
      </c>
      <c r="AB88" s="229">
        <v>0.14000000000000001</v>
      </c>
    </row>
    <row r="89" spans="1:28" s="15" customFormat="1" ht="15" customHeight="1">
      <c r="A89" s="300" t="s">
        <v>1173</v>
      </c>
      <c r="B89" s="301" t="s">
        <v>465</v>
      </c>
      <c r="C89" s="302" t="s">
        <v>35</v>
      </c>
      <c r="D89" s="302" t="s">
        <v>35</v>
      </c>
      <c r="E89" s="302"/>
      <c r="F89" s="302" t="s">
        <v>35</v>
      </c>
      <c r="G89" s="303" t="s">
        <v>35</v>
      </c>
      <c r="H89" s="302" t="s">
        <v>35</v>
      </c>
      <c r="I89" s="302"/>
      <c r="J89" s="302"/>
      <c r="K89" s="302"/>
      <c r="L89" s="302">
        <v>0</v>
      </c>
      <c r="M89" s="302">
        <v>0</v>
      </c>
      <c r="N89" s="224" t="s">
        <v>36</v>
      </c>
      <c r="O89" s="224" t="s">
        <v>37</v>
      </c>
      <c r="P89" s="194" t="s">
        <v>38</v>
      </c>
      <c r="Q89" s="197">
        <v>0.185</v>
      </c>
      <c r="R89" s="304">
        <v>0.38</v>
      </c>
      <c r="S89" s="295" t="s">
        <v>526</v>
      </c>
      <c r="T89" s="295" t="s">
        <v>44</v>
      </c>
      <c r="U89" s="305" t="s">
        <v>35</v>
      </c>
      <c r="V89" s="305" t="s">
        <v>307</v>
      </c>
      <c r="W89" s="229">
        <v>0.2</v>
      </c>
      <c r="X89" s="229">
        <v>0.79</v>
      </c>
      <c r="Y89" s="229">
        <v>0.01</v>
      </c>
      <c r="Z89" s="229">
        <v>0.17</v>
      </c>
      <c r="AA89" s="229">
        <v>0.81</v>
      </c>
      <c r="AB89" s="229">
        <v>0.02</v>
      </c>
    </row>
    <row r="90" spans="1:28" s="15" customFormat="1" ht="15" customHeight="1" thickBot="1">
      <c r="A90" s="201" t="s">
        <v>1174</v>
      </c>
      <c r="B90" s="279" t="s">
        <v>467</v>
      </c>
      <c r="C90" s="205" t="s">
        <v>35</v>
      </c>
      <c r="D90" s="205" t="s">
        <v>35</v>
      </c>
      <c r="E90" s="205"/>
      <c r="F90" s="205" t="s">
        <v>35</v>
      </c>
      <c r="G90" s="285" t="s">
        <v>35</v>
      </c>
      <c r="H90" s="205" t="s">
        <v>35</v>
      </c>
      <c r="I90" s="205"/>
      <c r="J90" s="205"/>
      <c r="K90" s="205"/>
      <c r="L90" s="205">
        <v>0</v>
      </c>
      <c r="M90" s="205">
        <v>0</v>
      </c>
      <c r="N90" s="233" t="s">
        <v>36</v>
      </c>
      <c r="O90" s="233" t="s">
        <v>37</v>
      </c>
      <c r="P90" s="205" t="s">
        <v>38</v>
      </c>
      <c r="Q90" s="208">
        <v>0.185</v>
      </c>
      <c r="R90" s="208">
        <v>0.38</v>
      </c>
      <c r="S90" s="208" t="s">
        <v>526</v>
      </c>
      <c r="T90" s="316" t="s">
        <v>44</v>
      </c>
      <c r="U90" s="203" t="s">
        <v>35</v>
      </c>
      <c r="V90" s="203" t="s">
        <v>307</v>
      </c>
      <c r="W90" s="229">
        <v>0.05</v>
      </c>
      <c r="X90" s="229">
        <v>0.95</v>
      </c>
      <c r="Y90" s="229">
        <v>0</v>
      </c>
      <c r="Z90" s="229">
        <v>0.05</v>
      </c>
      <c r="AA90" s="229">
        <v>0.95</v>
      </c>
      <c r="AB90" s="229">
        <v>0</v>
      </c>
    </row>
    <row r="91" spans="1:28" s="15" customFormat="1" ht="15" customHeight="1">
      <c r="A91" s="180" t="s">
        <v>1175</v>
      </c>
      <c r="B91" s="275" t="s">
        <v>459</v>
      </c>
      <c r="C91" s="184" t="s">
        <v>35</v>
      </c>
      <c r="D91" s="184" t="s">
        <v>35</v>
      </c>
      <c r="E91" s="184"/>
      <c r="F91" s="184" t="s">
        <v>35</v>
      </c>
      <c r="G91" s="283" t="s">
        <v>35</v>
      </c>
      <c r="H91" s="184" t="s">
        <v>35</v>
      </c>
      <c r="I91" s="184"/>
      <c r="J91" s="184"/>
      <c r="K91" s="184"/>
      <c r="L91" s="184">
        <v>0</v>
      </c>
      <c r="M91" s="184">
        <v>0</v>
      </c>
      <c r="N91" s="261" t="s">
        <v>36</v>
      </c>
      <c r="O91" s="261" t="s">
        <v>37</v>
      </c>
      <c r="P91" s="198" t="s">
        <v>38</v>
      </c>
      <c r="Q91" s="281">
        <v>0.185</v>
      </c>
      <c r="R91" s="187">
        <v>0.38</v>
      </c>
      <c r="S91" s="294" t="s">
        <v>526</v>
      </c>
      <c r="T91" s="294" t="s">
        <v>44</v>
      </c>
      <c r="U91" s="182" t="s">
        <v>35</v>
      </c>
      <c r="V91" s="182" t="s">
        <v>307</v>
      </c>
      <c r="W91" s="306">
        <v>0.7</v>
      </c>
      <c r="X91" s="306">
        <v>0.1</v>
      </c>
      <c r="Y91" s="306">
        <v>0.2</v>
      </c>
      <c r="Z91" s="306">
        <v>0.57999999999999996</v>
      </c>
      <c r="AA91" s="306">
        <v>0.19</v>
      </c>
      <c r="AB91" s="307">
        <v>0.23</v>
      </c>
    </row>
    <row r="92" spans="1:28" s="15" customFormat="1" ht="15" customHeight="1">
      <c r="A92" s="190" t="s">
        <v>1176</v>
      </c>
      <c r="B92" s="277" t="s">
        <v>439</v>
      </c>
      <c r="C92" s="194" t="s">
        <v>35</v>
      </c>
      <c r="D92" s="194" t="s">
        <v>35</v>
      </c>
      <c r="E92" s="194"/>
      <c r="F92" s="194" t="s">
        <v>35</v>
      </c>
      <c r="G92" s="284" t="s">
        <v>35</v>
      </c>
      <c r="H92" s="194" t="s">
        <v>35</v>
      </c>
      <c r="I92" s="194"/>
      <c r="J92" s="194"/>
      <c r="K92" s="194"/>
      <c r="L92" s="194">
        <v>0</v>
      </c>
      <c r="M92" s="194">
        <v>0</v>
      </c>
      <c r="N92" s="224" t="s">
        <v>36</v>
      </c>
      <c r="O92" s="224" t="s">
        <v>37</v>
      </c>
      <c r="P92" s="194" t="s">
        <v>38</v>
      </c>
      <c r="Q92" s="197">
        <v>0.185</v>
      </c>
      <c r="R92" s="197">
        <v>0.38</v>
      </c>
      <c r="S92" s="295" t="s">
        <v>526</v>
      </c>
      <c r="T92" s="295" t="s">
        <v>44</v>
      </c>
      <c r="U92" s="192" t="s">
        <v>35</v>
      </c>
      <c r="V92" s="192" t="s">
        <v>307</v>
      </c>
      <c r="W92" s="308">
        <v>0.59</v>
      </c>
      <c r="X92" s="308">
        <v>0.28000000000000003</v>
      </c>
      <c r="Y92" s="308">
        <v>0.13</v>
      </c>
      <c r="Z92" s="308">
        <v>0.53</v>
      </c>
      <c r="AA92" s="308">
        <v>0.28999999999999998</v>
      </c>
      <c r="AB92" s="309">
        <v>0.18</v>
      </c>
    </row>
    <row r="93" spans="1:28" s="15" customFormat="1" ht="15" customHeight="1">
      <c r="A93" s="190" t="s">
        <v>1177</v>
      </c>
      <c r="B93" s="277" t="s">
        <v>477</v>
      </c>
      <c r="C93" s="194" t="s">
        <v>35</v>
      </c>
      <c r="D93" s="194" t="s">
        <v>35</v>
      </c>
      <c r="E93" s="194"/>
      <c r="F93" s="194" t="s">
        <v>35</v>
      </c>
      <c r="G93" s="284" t="s">
        <v>35</v>
      </c>
      <c r="H93" s="194" t="s">
        <v>35</v>
      </c>
      <c r="I93" s="194"/>
      <c r="J93" s="194"/>
      <c r="K93" s="194"/>
      <c r="L93" s="194">
        <v>0</v>
      </c>
      <c r="M93" s="194">
        <v>0</v>
      </c>
      <c r="N93" s="224" t="s">
        <v>36</v>
      </c>
      <c r="O93" s="224" t="s">
        <v>37</v>
      </c>
      <c r="P93" s="194" t="s">
        <v>38</v>
      </c>
      <c r="Q93" s="197">
        <v>0.185</v>
      </c>
      <c r="R93" s="197">
        <v>0.38</v>
      </c>
      <c r="S93" s="295" t="s">
        <v>526</v>
      </c>
      <c r="T93" s="295" t="s">
        <v>44</v>
      </c>
      <c r="U93" s="192" t="s">
        <v>35</v>
      </c>
      <c r="V93" s="192" t="s">
        <v>307</v>
      </c>
      <c r="W93" s="308">
        <v>0.65</v>
      </c>
      <c r="X93" s="308">
        <v>0.23</v>
      </c>
      <c r="Y93" s="308">
        <v>0.12</v>
      </c>
      <c r="Z93" s="308">
        <v>0.65</v>
      </c>
      <c r="AA93" s="308">
        <v>0.16</v>
      </c>
      <c r="AB93" s="309">
        <v>0.19</v>
      </c>
    </row>
    <row r="94" spans="1:28" s="15" customFormat="1" ht="15" customHeight="1" thickBot="1">
      <c r="A94" s="190" t="s">
        <v>1178</v>
      </c>
      <c r="B94" s="277" t="s">
        <v>453</v>
      </c>
      <c r="C94" s="194" t="s">
        <v>35</v>
      </c>
      <c r="D94" s="194" t="s">
        <v>35</v>
      </c>
      <c r="E94" s="194"/>
      <c r="F94" s="194" t="s">
        <v>35</v>
      </c>
      <c r="G94" s="284" t="s">
        <v>35</v>
      </c>
      <c r="H94" s="194" t="s">
        <v>35</v>
      </c>
      <c r="I94" s="194"/>
      <c r="J94" s="194"/>
      <c r="K94" s="194"/>
      <c r="L94" s="194">
        <v>0</v>
      </c>
      <c r="M94" s="194">
        <v>0</v>
      </c>
      <c r="N94" s="233" t="s">
        <v>36</v>
      </c>
      <c r="O94" s="233" t="s">
        <v>37</v>
      </c>
      <c r="P94" s="205" t="s">
        <v>38</v>
      </c>
      <c r="Q94" s="208">
        <v>0.185</v>
      </c>
      <c r="R94" s="197">
        <v>0.38</v>
      </c>
      <c r="S94" s="208" t="s">
        <v>526</v>
      </c>
      <c r="T94" s="316" t="s">
        <v>44</v>
      </c>
      <c r="U94" s="192" t="s">
        <v>35</v>
      </c>
      <c r="V94" s="192" t="s">
        <v>307</v>
      </c>
      <c r="W94" s="308">
        <v>0.4</v>
      </c>
      <c r="X94" s="308">
        <v>0.52</v>
      </c>
      <c r="Y94" s="308">
        <v>0.08</v>
      </c>
      <c r="Z94" s="308">
        <v>0.42</v>
      </c>
      <c r="AA94" s="308">
        <v>0.4</v>
      </c>
      <c r="AB94" s="309">
        <v>0.18</v>
      </c>
    </row>
    <row r="95" spans="1:28" s="15" customFormat="1" ht="15" customHeight="1">
      <c r="A95" s="180" t="s">
        <v>1179</v>
      </c>
      <c r="B95" s="275" t="s">
        <v>457</v>
      </c>
      <c r="C95" s="184" t="s">
        <v>35</v>
      </c>
      <c r="D95" s="184" t="s">
        <v>35</v>
      </c>
      <c r="E95" s="184"/>
      <c r="F95" s="184" t="s">
        <v>35</v>
      </c>
      <c r="G95" s="283" t="s">
        <v>35</v>
      </c>
      <c r="H95" s="184" t="s">
        <v>35</v>
      </c>
      <c r="I95" s="184"/>
      <c r="J95" s="184"/>
      <c r="K95" s="184"/>
      <c r="L95" s="184">
        <v>0</v>
      </c>
      <c r="M95" s="184">
        <v>0</v>
      </c>
      <c r="N95" s="261" t="s">
        <v>36</v>
      </c>
      <c r="O95" s="261" t="s">
        <v>37</v>
      </c>
      <c r="P95" s="198" t="s">
        <v>38</v>
      </c>
      <c r="Q95" s="281">
        <v>0.185</v>
      </c>
      <c r="R95" s="187">
        <v>0.38</v>
      </c>
      <c r="S95" s="294" t="s">
        <v>526</v>
      </c>
      <c r="T95" s="294" t="s">
        <v>44</v>
      </c>
      <c r="U95" s="182" t="s">
        <v>35</v>
      </c>
      <c r="V95" s="182" t="s">
        <v>307</v>
      </c>
      <c r="W95" s="306">
        <v>0.57999999999999996</v>
      </c>
      <c r="X95" s="306">
        <v>0.31</v>
      </c>
      <c r="Y95" s="306">
        <v>0.11</v>
      </c>
      <c r="Z95" s="306">
        <v>0.6</v>
      </c>
      <c r="AA95" s="306">
        <v>0.2</v>
      </c>
      <c r="AB95" s="307">
        <v>0.2</v>
      </c>
    </row>
    <row r="96" spans="1:28" s="15" customFormat="1" ht="15" customHeight="1">
      <c r="A96" s="291" t="s">
        <v>1180</v>
      </c>
      <c r="B96" s="292" t="s">
        <v>483</v>
      </c>
      <c r="C96" s="198" t="s">
        <v>35</v>
      </c>
      <c r="D96" s="198" t="s">
        <v>35</v>
      </c>
      <c r="E96" s="198"/>
      <c r="F96" s="198" t="s">
        <v>35</v>
      </c>
      <c r="G96" s="310" t="s">
        <v>35</v>
      </c>
      <c r="H96" s="198" t="s">
        <v>35</v>
      </c>
      <c r="I96" s="198"/>
      <c r="J96" s="198"/>
      <c r="K96" s="198"/>
      <c r="L96" s="198">
        <v>0</v>
      </c>
      <c r="M96" s="198">
        <v>0</v>
      </c>
      <c r="N96" s="224" t="s">
        <v>36</v>
      </c>
      <c r="O96" s="224" t="s">
        <v>37</v>
      </c>
      <c r="P96" s="194" t="s">
        <v>38</v>
      </c>
      <c r="Q96" s="197">
        <v>0.185</v>
      </c>
      <c r="R96" s="281">
        <v>0.38</v>
      </c>
      <c r="S96" s="295" t="s">
        <v>526</v>
      </c>
      <c r="T96" s="295" t="s">
        <v>44</v>
      </c>
      <c r="U96" s="282" t="s">
        <v>35</v>
      </c>
      <c r="V96" s="282" t="s">
        <v>307</v>
      </c>
      <c r="W96" s="311">
        <v>0.14000000000000001</v>
      </c>
      <c r="X96" s="311">
        <v>0.85</v>
      </c>
      <c r="Y96" s="311">
        <v>0.01</v>
      </c>
      <c r="Z96" s="311">
        <v>0.45</v>
      </c>
      <c r="AA96" s="311">
        <v>0.38</v>
      </c>
      <c r="AB96" s="312">
        <v>0.17</v>
      </c>
    </row>
    <row r="97" spans="1:28" s="15" customFormat="1" ht="15" customHeight="1">
      <c r="A97" s="291" t="s">
        <v>1181</v>
      </c>
      <c r="B97" s="292" t="s">
        <v>479</v>
      </c>
      <c r="C97" s="198" t="s">
        <v>35</v>
      </c>
      <c r="D97" s="198" t="s">
        <v>35</v>
      </c>
      <c r="E97" s="198"/>
      <c r="F97" s="198" t="s">
        <v>35</v>
      </c>
      <c r="G97" s="310" t="s">
        <v>35</v>
      </c>
      <c r="H97" s="198" t="s">
        <v>35</v>
      </c>
      <c r="I97" s="198"/>
      <c r="J97" s="198"/>
      <c r="K97" s="198"/>
      <c r="L97" s="198">
        <v>0</v>
      </c>
      <c r="M97" s="198">
        <v>0</v>
      </c>
      <c r="N97" s="224" t="s">
        <v>36</v>
      </c>
      <c r="O97" s="224" t="s">
        <v>37</v>
      </c>
      <c r="P97" s="194" t="s">
        <v>38</v>
      </c>
      <c r="Q97" s="197">
        <v>0.185</v>
      </c>
      <c r="R97" s="281">
        <v>0.38</v>
      </c>
      <c r="S97" s="295" t="s">
        <v>526</v>
      </c>
      <c r="T97" s="295" t="s">
        <v>44</v>
      </c>
      <c r="U97" s="282" t="s">
        <v>35</v>
      </c>
      <c r="V97" s="282" t="s">
        <v>307</v>
      </c>
      <c r="W97" s="311">
        <v>0.16</v>
      </c>
      <c r="X97" s="311">
        <v>0.83</v>
      </c>
      <c r="Y97" s="311">
        <v>0.01</v>
      </c>
      <c r="Z97" s="311">
        <v>0.23</v>
      </c>
      <c r="AA97" s="311">
        <v>0.74</v>
      </c>
      <c r="AB97" s="312">
        <v>0.03</v>
      </c>
    </row>
    <row r="98" spans="1:28" s="15" customFormat="1" ht="15" customHeight="1">
      <c r="A98" s="190" t="s">
        <v>1182</v>
      </c>
      <c r="B98" s="277" t="s">
        <v>441</v>
      </c>
      <c r="C98" s="194" t="s">
        <v>35</v>
      </c>
      <c r="D98" s="299" t="s">
        <v>35</v>
      </c>
      <c r="E98" s="194"/>
      <c r="F98" s="194" t="s">
        <v>35</v>
      </c>
      <c r="G98" s="284" t="s">
        <v>35</v>
      </c>
      <c r="H98" s="194" t="s">
        <v>35</v>
      </c>
      <c r="I98" s="194"/>
      <c r="J98" s="194"/>
      <c r="K98" s="194"/>
      <c r="L98" s="194">
        <v>0</v>
      </c>
      <c r="M98" s="194">
        <v>0</v>
      </c>
      <c r="N98" s="224" t="s">
        <v>36</v>
      </c>
      <c r="O98" s="224" t="s">
        <v>37</v>
      </c>
      <c r="P98" s="194" t="s">
        <v>38</v>
      </c>
      <c r="Q98" s="197">
        <v>0.185</v>
      </c>
      <c r="R98" s="197">
        <v>0.38</v>
      </c>
      <c r="S98" s="295" t="s">
        <v>526</v>
      </c>
      <c r="T98" s="295" t="s">
        <v>44</v>
      </c>
      <c r="U98" s="192" t="s">
        <v>35</v>
      </c>
      <c r="V98" s="192" t="s">
        <v>307</v>
      </c>
      <c r="W98" s="308">
        <v>0.14000000000000001</v>
      </c>
      <c r="X98" s="308">
        <v>0.85</v>
      </c>
      <c r="Y98" s="308">
        <v>0.01</v>
      </c>
      <c r="Z98" s="308">
        <v>0.44</v>
      </c>
      <c r="AA98" s="308">
        <v>0.39</v>
      </c>
      <c r="AB98" s="309">
        <v>0.17</v>
      </c>
    </row>
    <row r="99" spans="1:28" s="15" customFormat="1" ht="15" customHeight="1">
      <c r="A99" s="190" t="s">
        <v>1183</v>
      </c>
      <c r="B99" s="277" t="s">
        <v>475</v>
      </c>
      <c r="C99" s="194" t="s">
        <v>35</v>
      </c>
      <c r="D99" s="299" t="s">
        <v>35</v>
      </c>
      <c r="E99" s="194"/>
      <c r="F99" s="194" t="s">
        <v>35</v>
      </c>
      <c r="G99" s="284" t="s">
        <v>35</v>
      </c>
      <c r="H99" s="194" t="s">
        <v>35</v>
      </c>
      <c r="I99" s="194"/>
      <c r="J99" s="194"/>
      <c r="K99" s="194"/>
      <c r="L99" s="194">
        <v>0</v>
      </c>
      <c r="M99" s="194">
        <v>0</v>
      </c>
      <c r="N99" s="224" t="s">
        <v>36</v>
      </c>
      <c r="O99" s="224" t="s">
        <v>37</v>
      </c>
      <c r="P99" s="194" t="s">
        <v>38</v>
      </c>
      <c r="Q99" s="197">
        <v>0.185</v>
      </c>
      <c r="R99" s="197">
        <v>0.38</v>
      </c>
      <c r="S99" s="197" t="s">
        <v>526</v>
      </c>
      <c r="T99" s="295" t="s">
        <v>44</v>
      </c>
      <c r="U99" s="192" t="s">
        <v>35</v>
      </c>
      <c r="V99" s="192" t="s">
        <v>307</v>
      </c>
      <c r="W99" s="308">
        <v>0.21</v>
      </c>
      <c r="X99" s="308">
        <v>0.78</v>
      </c>
      <c r="Y99" s="308">
        <v>0.01</v>
      </c>
      <c r="Z99" s="308">
        <v>0.44</v>
      </c>
      <c r="AA99" s="308">
        <v>0.42</v>
      </c>
      <c r="AB99" s="309">
        <v>0.14000000000000001</v>
      </c>
    </row>
    <row r="100" spans="1:28" s="15" customFormat="1" ht="15" customHeight="1" thickBot="1">
      <c r="A100" s="201" t="s">
        <v>1184</v>
      </c>
      <c r="B100" s="279" t="s">
        <v>481</v>
      </c>
      <c r="C100" s="205" t="s">
        <v>35</v>
      </c>
      <c r="D100" s="313" t="s">
        <v>35</v>
      </c>
      <c r="E100" s="205"/>
      <c r="F100" s="205" t="s">
        <v>35</v>
      </c>
      <c r="G100" s="285" t="s">
        <v>35</v>
      </c>
      <c r="H100" s="205" t="s">
        <v>35</v>
      </c>
      <c r="I100" s="205"/>
      <c r="J100" s="205"/>
      <c r="K100" s="205"/>
      <c r="L100" s="205">
        <v>0</v>
      </c>
      <c r="M100" s="205">
        <v>0</v>
      </c>
      <c r="N100" s="233" t="s">
        <v>36</v>
      </c>
      <c r="O100" s="233" t="s">
        <v>37</v>
      </c>
      <c r="P100" s="205" t="s">
        <v>38</v>
      </c>
      <c r="Q100" s="208">
        <v>0.185</v>
      </c>
      <c r="R100" s="208">
        <v>0.38</v>
      </c>
      <c r="S100" s="208" t="s">
        <v>526</v>
      </c>
      <c r="T100" s="316" t="s">
        <v>44</v>
      </c>
      <c r="U100" s="203" t="s">
        <v>35</v>
      </c>
      <c r="V100" s="203" t="s">
        <v>307</v>
      </c>
      <c r="W100" s="314">
        <v>0.09</v>
      </c>
      <c r="X100" s="314">
        <v>0.91</v>
      </c>
      <c r="Y100" s="314">
        <v>0</v>
      </c>
      <c r="Z100" s="314">
        <v>0.18</v>
      </c>
      <c r="AA100" s="314">
        <v>0.79</v>
      </c>
      <c r="AB100" s="315">
        <v>0.03</v>
      </c>
    </row>
    <row r="101" spans="1:28" s="15" customFormat="1" ht="15" customHeight="1">
      <c r="A101" s="180" t="s">
        <v>1185</v>
      </c>
      <c r="B101" s="275" t="s">
        <v>443</v>
      </c>
      <c r="C101" s="184" t="s">
        <v>35</v>
      </c>
      <c r="D101" s="296" t="s">
        <v>35</v>
      </c>
      <c r="E101" s="184"/>
      <c r="F101" s="184" t="s">
        <v>35</v>
      </c>
      <c r="G101" s="283" t="s">
        <v>35</v>
      </c>
      <c r="H101" s="184" t="s">
        <v>35</v>
      </c>
      <c r="I101" s="184"/>
      <c r="J101" s="184"/>
      <c r="K101" s="184"/>
      <c r="L101" s="184">
        <v>0</v>
      </c>
      <c r="M101" s="184">
        <v>0</v>
      </c>
      <c r="N101" s="261" t="s">
        <v>36</v>
      </c>
      <c r="O101" s="261" t="s">
        <v>37</v>
      </c>
      <c r="P101" s="198" t="s">
        <v>38</v>
      </c>
      <c r="Q101" s="281">
        <v>0.185</v>
      </c>
      <c r="R101" s="187">
        <v>0.38</v>
      </c>
      <c r="S101" s="294" t="s">
        <v>526</v>
      </c>
      <c r="T101" s="294" t="s">
        <v>44</v>
      </c>
      <c r="U101" s="182" t="s">
        <v>35</v>
      </c>
      <c r="V101" s="182" t="s">
        <v>307</v>
      </c>
      <c r="W101" s="306">
        <v>0.6</v>
      </c>
      <c r="X101" s="306">
        <v>0.26</v>
      </c>
      <c r="Y101" s="306">
        <v>0.14000000000000001</v>
      </c>
      <c r="Z101" s="306">
        <v>0.53</v>
      </c>
      <c r="AA101" s="306">
        <v>0.27</v>
      </c>
      <c r="AB101" s="307">
        <v>0.2</v>
      </c>
    </row>
    <row r="102" spans="1:28" s="15" customFormat="1" ht="15" customHeight="1">
      <c r="A102" s="190" t="s">
        <v>1186</v>
      </c>
      <c r="B102" s="277" t="s">
        <v>455</v>
      </c>
      <c r="C102" s="194" t="s">
        <v>35</v>
      </c>
      <c r="D102" s="299" t="s">
        <v>35</v>
      </c>
      <c r="E102" s="194"/>
      <c r="F102" s="194" t="s">
        <v>35</v>
      </c>
      <c r="G102" s="284" t="s">
        <v>35</v>
      </c>
      <c r="H102" s="194" t="s">
        <v>35</v>
      </c>
      <c r="I102" s="194"/>
      <c r="J102" s="194"/>
      <c r="K102" s="194"/>
      <c r="L102" s="194">
        <v>0</v>
      </c>
      <c r="M102" s="194">
        <v>0</v>
      </c>
      <c r="N102" s="224" t="s">
        <v>36</v>
      </c>
      <c r="O102" s="224" t="s">
        <v>37</v>
      </c>
      <c r="P102" s="194" t="s">
        <v>38</v>
      </c>
      <c r="Q102" s="197">
        <v>0.185</v>
      </c>
      <c r="R102" s="197">
        <v>0.38</v>
      </c>
      <c r="S102" s="295" t="s">
        <v>526</v>
      </c>
      <c r="T102" s="295" t="s">
        <v>44</v>
      </c>
      <c r="U102" s="192" t="s">
        <v>35</v>
      </c>
      <c r="V102" s="192" t="s">
        <v>307</v>
      </c>
      <c r="W102" s="308">
        <v>0.47</v>
      </c>
      <c r="X102" s="308">
        <v>0.47</v>
      </c>
      <c r="Y102" s="308">
        <v>0.06</v>
      </c>
      <c r="Z102" s="308">
        <v>0.48</v>
      </c>
      <c r="AA102" s="308">
        <v>0.36</v>
      </c>
      <c r="AB102" s="309">
        <v>0.16</v>
      </c>
    </row>
    <row r="103" spans="1:28" s="15" customFormat="1" ht="15" customHeight="1">
      <c r="A103" s="190" t="s">
        <v>1187</v>
      </c>
      <c r="B103" s="277" t="s">
        <v>485</v>
      </c>
      <c r="C103" s="194" t="s">
        <v>35</v>
      </c>
      <c r="D103" s="299" t="s">
        <v>35</v>
      </c>
      <c r="E103" s="194"/>
      <c r="F103" s="194" t="s">
        <v>35</v>
      </c>
      <c r="G103" s="284" t="s">
        <v>35</v>
      </c>
      <c r="H103" s="194" t="s">
        <v>35</v>
      </c>
      <c r="I103" s="194"/>
      <c r="J103" s="194"/>
      <c r="K103" s="194"/>
      <c r="L103" s="194">
        <v>0</v>
      </c>
      <c r="M103" s="194">
        <v>0</v>
      </c>
      <c r="N103" s="224" t="s">
        <v>36</v>
      </c>
      <c r="O103" s="224" t="s">
        <v>37</v>
      </c>
      <c r="P103" s="194" t="s">
        <v>38</v>
      </c>
      <c r="Q103" s="197">
        <v>0.185</v>
      </c>
      <c r="R103" s="197">
        <v>0.38</v>
      </c>
      <c r="S103" s="295" t="s">
        <v>526</v>
      </c>
      <c r="T103" s="295" t="s">
        <v>44</v>
      </c>
      <c r="U103" s="192" t="s">
        <v>35</v>
      </c>
      <c r="V103" s="192" t="s">
        <v>307</v>
      </c>
      <c r="W103" s="308">
        <v>0.26</v>
      </c>
      <c r="X103" s="308">
        <v>0.72</v>
      </c>
      <c r="Y103" s="308">
        <v>0.02</v>
      </c>
      <c r="Z103" s="308">
        <v>0.4</v>
      </c>
      <c r="AA103" s="308">
        <v>0.44</v>
      </c>
      <c r="AB103" s="309">
        <v>0.16</v>
      </c>
    </row>
    <row r="104" spans="1:28" s="15" customFormat="1" ht="15" customHeight="1">
      <c r="A104" s="190" t="s">
        <v>1188</v>
      </c>
      <c r="B104" s="277" t="s">
        <v>438</v>
      </c>
      <c r="C104" s="224" t="s">
        <v>35</v>
      </c>
      <c r="D104" s="224" t="s">
        <v>35</v>
      </c>
      <c r="E104" s="224"/>
      <c r="F104" s="224" t="s">
        <v>35</v>
      </c>
      <c r="G104" s="225" t="s">
        <v>35</v>
      </c>
      <c r="H104" s="224" t="s">
        <v>35</v>
      </c>
      <c r="I104" s="224"/>
      <c r="J104" s="224"/>
      <c r="K104" s="224"/>
      <c r="L104" s="224">
        <v>0</v>
      </c>
      <c r="M104" s="226">
        <v>0</v>
      </c>
      <c r="N104" s="224" t="s">
        <v>36</v>
      </c>
      <c r="O104" s="224" t="s">
        <v>37</v>
      </c>
      <c r="P104" s="194" t="s">
        <v>38</v>
      </c>
      <c r="Q104" s="197">
        <v>0.185</v>
      </c>
      <c r="R104" s="227">
        <v>0.38</v>
      </c>
      <c r="S104" s="295" t="s">
        <v>526</v>
      </c>
      <c r="T104" s="295" t="s">
        <v>44</v>
      </c>
      <c r="U104" s="228" t="s">
        <v>35</v>
      </c>
      <c r="V104" s="228" t="s">
        <v>307</v>
      </c>
      <c r="W104" s="308">
        <v>0.2</v>
      </c>
      <c r="X104" s="308">
        <v>0.79</v>
      </c>
      <c r="Y104" s="308">
        <v>0.01</v>
      </c>
      <c r="Z104" s="308">
        <v>0.32</v>
      </c>
      <c r="AA104" s="308">
        <v>0.57999999999999996</v>
      </c>
      <c r="AB104" s="309">
        <v>0.1</v>
      </c>
    </row>
    <row r="105" spans="1:28" s="15" customFormat="1" ht="15" customHeight="1">
      <c r="A105" s="190" t="s">
        <v>1189</v>
      </c>
      <c r="B105" s="277" t="s">
        <v>461</v>
      </c>
      <c r="C105" s="224" t="s">
        <v>35</v>
      </c>
      <c r="D105" s="224" t="s">
        <v>35</v>
      </c>
      <c r="E105" s="224"/>
      <c r="F105" s="224" t="s">
        <v>35</v>
      </c>
      <c r="G105" s="225" t="s">
        <v>35</v>
      </c>
      <c r="H105" s="224" t="s">
        <v>35</v>
      </c>
      <c r="I105" s="224"/>
      <c r="J105" s="224"/>
      <c r="K105" s="224"/>
      <c r="L105" s="224">
        <v>0</v>
      </c>
      <c r="M105" s="226">
        <v>0</v>
      </c>
      <c r="N105" s="224" t="s">
        <v>36</v>
      </c>
      <c r="O105" s="224" t="s">
        <v>37</v>
      </c>
      <c r="P105" s="194" t="s">
        <v>38</v>
      </c>
      <c r="Q105" s="197">
        <v>0.185</v>
      </c>
      <c r="R105" s="227">
        <v>0.38</v>
      </c>
      <c r="S105" s="295" t="s">
        <v>526</v>
      </c>
      <c r="T105" s="295" t="s">
        <v>44</v>
      </c>
      <c r="U105" s="228" t="s">
        <v>35</v>
      </c>
      <c r="V105" s="228" t="s">
        <v>307</v>
      </c>
      <c r="W105" s="308">
        <v>0.39</v>
      </c>
      <c r="X105" s="308">
        <v>0.56000000000000005</v>
      </c>
      <c r="Y105" s="308">
        <v>0.05</v>
      </c>
      <c r="Z105" s="308">
        <v>0.51</v>
      </c>
      <c r="AA105" s="308">
        <v>0.31</v>
      </c>
      <c r="AB105" s="309">
        <v>0.18</v>
      </c>
    </row>
    <row r="106" spans="1:28" s="15" customFormat="1" ht="15" customHeight="1">
      <c r="A106" s="190" t="s">
        <v>1190</v>
      </c>
      <c r="B106" s="277" t="s">
        <v>449</v>
      </c>
      <c r="C106" s="224" t="s">
        <v>35</v>
      </c>
      <c r="D106" s="224" t="s">
        <v>35</v>
      </c>
      <c r="E106" s="224"/>
      <c r="F106" s="224" t="s">
        <v>35</v>
      </c>
      <c r="G106" s="243" t="s">
        <v>35</v>
      </c>
      <c r="H106" s="224" t="s">
        <v>35</v>
      </c>
      <c r="I106" s="224"/>
      <c r="J106" s="224"/>
      <c r="K106" s="224"/>
      <c r="L106" s="226">
        <v>0</v>
      </c>
      <c r="M106" s="226">
        <v>0</v>
      </c>
      <c r="N106" s="224" t="s">
        <v>36</v>
      </c>
      <c r="O106" s="224" t="s">
        <v>37</v>
      </c>
      <c r="P106" s="194" t="s">
        <v>38</v>
      </c>
      <c r="Q106" s="197">
        <v>0.185</v>
      </c>
      <c r="R106" s="227">
        <v>0.38</v>
      </c>
      <c r="S106" s="295" t="s">
        <v>526</v>
      </c>
      <c r="T106" s="295" t="s">
        <v>44</v>
      </c>
      <c r="U106" s="228" t="s">
        <v>35</v>
      </c>
      <c r="V106" s="228" t="s">
        <v>307</v>
      </c>
      <c r="W106" s="308">
        <v>0.12</v>
      </c>
      <c r="X106" s="308">
        <v>0.87</v>
      </c>
      <c r="Y106" s="308">
        <v>0.01</v>
      </c>
      <c r="Z106" s="308">
        <v>0.26</v>
      </c>
      <c r="AA106" s="308">
        <v>0.72</v>
      </c>
      <c r="AB106" s="309">
        <v>0.02</v>
      </c>
    </row>
    <row r="107" spans="1:28" s="15" customFormat="1" ht="15" customHeight="1" thickBot="1">
      <c r="A107" s="190" t="s">
        <v>1191</v>
      </c>
      <c r="B107" s="277" t="s">
        <v>463</v>
      </c>
      <c r="C107" s="233" t="s">
        <v>35</v>
      </c>
      <c r="D107" s="233" t="s">
        <v>35</v>
      </c>
      <c r="E107" s="233"/>
      <c r="F107" s="233" t="s">
        <v>35</v>
      </c>
      <c r="G107" s="234" t="s">
        <v>35</v>
      </c>
      <c r="H107" s="233" t="s">
        <v>35</v>
      </c>
      <c r="I107" s="233"/>
      <c r="J107" s="233"/>
      <c r="K107" s="233"/>
      <c r="L107" s="233">
        <v>0</v>
      </c>
      <c r="M107" s="235">
        <v>0</v>
      </c>
      <c r="N107" s="233" t="s">
        <v>36</v>
      </c>
      <c r="O107" s="233" t="s">
        <v>37</v>
      </c>
      <c r="P107" s="194" t="s">
        <v>38</v>
      </c>
      <c r="Q107" s="208">
        <v>0.185</v>
      </c>
      <c r="R107" s="236">
        <v>0.38</v>
      </c>
      <c r="S107" s="316" t="s">
        <v>526</v>
      </c>
      <c r="T107" s="316" t="s">
        <v>44</v>
      </c>
      <c r="U107" s="237" t="s">
        <v>35</v>
      </c>
      <c r="V107" s="237" t="s">
        <v>307</v>
      </c>
      <c r="W107" s="308">
        <v>0.08</v>
      </c>
      <c r="X107" s="308">
        <v>0.92</v>
      </c>
      <c r="Y107" s="308">
        <v>0</v>
      </c>
      <c r="Z107" s="314">
        <v>0.14000000000000001</v>
      </c>
      <c r="AA107" s="314">
        <v>0.84</v>
      </c>
      <c r="AB107" s="315">
        <v>0.02</v>
      </c>
    </row>
    <row r="108" spans="1:28" s="15" customFormat="1" ht="15" customHeight="1">
      <c r="A108" s="317" t="s">
        <v>1192</v>
      </c>
      <c r="B108" s="275" t="s">
        <v>517</v>
      </c>
      <c r="C108" s="184" t="s">
        <v>35</v>
      </c>
      <c r="D108" s="184" t="s">
        <v>35</v>
      </c>
      <c r="E108" s="184" t="s">
        <v>35</v>
      </c>
      <c r="F108" s="184" t="s">
        <v>35</v>
      </c>
      <c r="G108" s="185"/>
      <c r="H108" s="184" t="s">
        <v>35</v>
      </c>
      <c r="I108" s="184"/>
      <c r="J108" s="184"/>
      <c r="K108" s="184"/>
      <c r="L108" s="184"/>
      <c r="M108" s="184">
        <v>2</v>
      </c>
      <c r="N108" s="261" t="s">
        <v>36</v>
      </c>
      <c r="O108" s="261" t="s">
        <v>37</v>
      </c>
      <c r="P108" s="184">
        <v>2000</v>
      </c>
      <c r="Q108" s="281" t="s">
        <v>527</v>
      </c>
      <c r="R108" s="198">
        <v>0.41</v>
      </c>
      <c r="S108" s="281" t="s">
        <v>526</v>
      </c>
      <c r="T108" s="281" t="s">
        <v>44</v>
      </c>
      <c r="U108" s="192" t="s">
        <v>35</v>
      </c>
      <c r="V108" s="192" t="s">
        <v>35</v>
      </c>
      <c r="W108" s="306">
        <v>0.85</v>
      </c>
      <c r="X108" s="306">
        <v>0.15</v>
      </c>
      <c r="Y108" s="318">
        <v>0</v>
      </c>
      <c r="Z108" s="306">
        <v>0.74</v>
      </c>
      <c r="AA108" s="306">
        <v>0.26</v>
      </c>
      <c r="AB108" s="307">
        <v>0</v>
      </c>
    </row>
    <row r="109" spans="1:28" s="15" customFormat="1" ht="15" customHeight="1">
      <c r="A109" s="277" t="s">
        <v>1193</v>
      </c>
      <c r="B109" s="277" t="s">
        <v>497</v>
      </c>
      <c r="C109" s="194" t="s">
        <v>35</v>
      </c>
      <c r="D109" s="194" t="s">
        <v>35</v>
      </c>
      <c r="E109" s="194" t="s">
        <v>35</v>
      </c>
      <c r="F109" s="194" t="s">
        <v>35</v>
      </c>
      <c r="G109" s="195"/>
      <c r="H109" s="194" t="s">
        <v>35</v>
      </c>
      <c r="I109" s="194"/>
      <c r="J109" s="194"/>
      <c r="K109" s="194"/>
      <c r="L109" s="194"/>
      <c r="M109" s="194">
        <v>2</v>
      </c>
      <c r="N109" s="224" t="s">
        <v>36</v>
      </c>
      <c r="O109" s="224" t="s">
        <v>37</v>
      </c>
      <c r="P109" s="194">
        <v>2000</v>
      </c>
      <c r="Q109" s="197" t="s">
        <v>527</v>
      </c>
      <c r="R109" s="194">
        <v>0.41</v>
      </c>
      <c r="S109" s="197" t="s">
        <v>526</v>
      </c>
      <c r="T109" s="197" t="s">
        <v>44</v>
      </c>
      <c r="U109" s="192" t="s">
        <v>35</v>
      </c>
      <c r="V109" s="192" t="s">
        <v>35</v>
      </c>
      <c r="W109" s="308">
        <v>0.7</v>
      </c>
      <c r="X109" s="308">
        <v>0.3</v>
      </c>
      <c r="Y109" s="319">
        <v>0</v>
      </c>
      <c r="Z109" s="308">
        <v>0.56000000000000005</v>
      </c>
      <c r="AA109" s="308">
        <v>0.44</v>
      </c>
      <c r="AB109" s="309">
        <v>0</v>
      </c>
    </row>
    <row r="110" spans="1:28" s="15" customFormat="1" ht="15" customHeight="1">
      <c r="A110" s="277" t="s">
        <v>1194</v>
      </c>
      <c r="B110" s="277" t="s">
        <v>515</v>
      </c>
      <c r="C110" s="194" t="s">
        <v>35</v>
      </c>
      <c r="D110" s="194" t="s">
        <v>35</v>
      </c>
      <c r="E110" s="194" t="s">
        <v>35</v>
      </c>
      <c r="F110" s="194" t="s">
        <v>35</v>
      </c>
      <c r="G110" s="195"/>
      <c r="H110" s="194" t="s">
        <v>35</v>
      </c>
      <c r="I110" s="194"/>
      <c r="J110" s="194"/>
      <c r="K110" s="194"/>
      <c r="L110" s="194"/>
      <c r="M110" s="194">
        <v>2</v>
      </c>
      <c r="N110" s="224" t="s">
        <v>36</v>
      </c>
      <c r="O110" s="224" t="s">
        <v>37</v>
      </c>
      <c r="P110" s="194">
        <v>2000</v>
      </c>
      <c r="Q110" s="197" t="s">
        <v>527</v>
      </c>
      <c r="R110" s="194">
        <v>0.41</v>
      </c>
      <c r="S110" s="197" t="s">
        <v>526</v>
      </c>
      <c r="T110" s="197" t="s">
        <v>44</v>
      </c>
      <c r="U110" s="192" t="s">
        <v>35</v>
      </c>
      <c r="V110" s="192" t="s">
        <v>35</v>
      </c>
      <c r="W110" s="308">
        <v>0.17</v>
      </c>
      <c r="X110" s="308">
        <v>0.83</v>
      </c>
      <c r="Y110" s="319">
        <v>0</v>
      </c>
      <c r="Z110" s="308">
        <v>0.17</v>
      </c>
      <c r="AA110" s="308">
        <v>0.83</v>
      </c>
      <c r="AB110" s="309">
        <v>0</v>
      </c>
    </row>
    <row r="111" spans="1:28" s="15" customFormat="1" ht="15" customHeight="1">
      <c r="A111" s="277" t="s">
        <v>1195</v>
      </c>
      <c r="B111" s="277" t="s">
        <v>505</v>
      </c>
      <c r="C111" s="194" t="s">
        <v>35</v>
      </c>
      <c r="D111" s="194" t="s">
        <v>35</v>
      </c>
      <c r="E111" s="194" t="s">
        <v>35</v>
      </c>
      <c r="F111" s="194" t="s">
        <v>35</v>
      </c>
      <c r="G111" s="195"/>
      <c r="H111" s="194" t="s">
        <v>35</v>
      </c>
      <c r="I111" s="194"/>
      <c r="J111" s="194"/>
      <c r="K111" s="194"/>
      <c r="L111" s="194"/>
      <c r="M111" s="194">
        <v>2</v>
      </c>
      <c r="N111" s="224" t="s">
        <v>36</v>
      </c>
      <c r="O111" s="224" t="s">
        <v>37</v>
      </c>
      <c r="P111" s="194">
        <v>2000</v>
      </c>
      <c r="Q111" s="197" t="s">
        <v>527</v>
      </c>
      <c r="R111" s="194">
        <v>0.41</v>
      </c>
      <c r="S111" s="197" t="s">
        <v>526</v>
      </c>
      <c r="T111" s="197" t="s">
        <v>44</v>
      </c>
      <c r="U111" s="192" t="s">
        <v>35</v>
      </c>
      <c r="V111" s="192" t="s">
        <v>35</v>
      </c>
      <c r="W111" s="308">
        <v>0.09</v>
      </c>
      <c r="X111" s="308">
        <v>0.91</v>
      </c>
      <c r="Y111" s="319">
        <v>0</v>
      </c>
      <c r="Z111" s="308">
        <v>0.09</v>
      </c>
      <c r="AA111" s="308">
        <v>0.91</v>
      </c>
      <c r="AB111" s="309">
        <v>0</v>
      </c>
    </row>
    <row r="112" spans="1:28" s="15" customFormat="1" ht="15" customHeight="1">
      <c r="A112" s="277" t="s">
        <v>1196</v>
      </c>
      <c r="B112" s="277" t="s">
        <v>503</v>
      </c>
      <c r="C112" s="194" t="s">
        <v>35</v>
      </c>
      <c r="D112" s="194" t="s">
        <v>35</v>
      </c>
      <c r="E112" s="194" t="s">
        <v>35</v>
      </c>
      <c r="F112" s="194" t="s">
        <v>35</v>
      </c>
      <c r="G112" s="195"/>
      <c r="H112" s="194" t="s">
        <v>35</v>
      </c>
      <c r="I112" s="194"/>
      <c r="J112" s="194"/>
      <c r="K112" s="194"/>
      <c r="L112" s="194"/>
      <c r="M112" s="194">
        <v>2</v>
      </c>
      <c r="N112" s="224" t="s">
        <v>36</v>
      </c>
      <c r="O112" s="224" t="s">
        <v>37</v>
      </c>
      <c r="P112" s="194">
        <v>2000</v>
      </c>
      <c r="Q112" s="197" t="s">
        <v>527</v>
      </c>
      <c r="R112" s="194">
        <v>0.41</v>
      </c>
      <c r="S112" s="197" t="s">
        <v>526</v>
      </c>
      <c r="T112" s="197" t="s">
        <v>44</v>
      </c>
      <c r="U112" s="192" t="s">
        <v>35</v>
      </c>
      <c r="V112" s="192" t="s">
        <v>35</v>
      </c>
      <c r="W112" s="308">
        <v>0.46</v>
      </c>
      <c r="X112" s="308">
        <v>0.54</v>
      </c>
      <c r="Y112" s="319">
        <v>0</v>
      </c>
      <c r="Z112" s="308">
        <v>0.39</v>
      </c>
      <c r="AA112" s="308">
        <v>0.61</v>
      </c>
      <c r="AB112" s="309">
        <v>0</v>
      </c>
    </row>
    <row r="113" spans="1:28" s="15" customFormat="1" ht="15" customHeight="1">
      <c r="A113" s="277" t="s">
        <v>1197</v>
      </c>
      <c r="B113" s="277" t="s">
        <v>495</v>
      </c>
      <c r="C113" s="194" t="s">
        <v>35</v>
      </c>
      <c r="D113" s="194" t="s">
        <v>35</v>
      </c>
      <c r="E113" s="194" t="s">
        <v>35</v>
      </c>
      <c r="F113" s="194" t="s">
        <v>35</v>
      </c>
      <c r="G113" s="195"/>
      <c r="H113" s="194" t="s">
        <v>35</v>
      </c>
      <c r="I113" s="194"/>
      <c r="J113" s="194"/>
      <c r="K113" s="194"/>
      <c r="L113" s="194"/>
      <c r="M113" s="194">
        <v>2</v>
      </c>
      <c r="N113" s="224" t="s">
        <v>36</v>
      </c>
      <c r="O113" s="224" t="s">
        <v>37</v>
      </c>
      <c r="P113" s="194">
        <v>2000</v>
      </c>
      <c r="Q113" s="197" t="s">
        <v>527</v>
      </c>
      <c r="R113" s="194">
        <v>0.41</v>
      </c>
      <c r="S113" s="197" t="s">
        <v>526</v>
      </c>
      <c r="T113" s="197" t="s">
        <v>44</v>
      </c>
      <c r="U113" s="192" t="s">
        <v>35</v>
      </c>
      <c r="V113" s="192" t="s">
        <v>35</v>
      </c>
      <c r="W113" s="308">
        <v>0.21</v>
      </c>
      <c r="X113" s="308">
        <v>0.79</v>
      </c>
      <c r="Y113" s="319">
        <v>0</v>
      </c>
      <c r="Z113" s="308">
        <v>0.18</v>
      </c>
      <c r="AA113" s="308">
        <v>0.82</v>
      </c>
      <c r="AB113" s="309">
        <v>0</v>
      </c>
    </row>
    <row r="114" spans="1:28" s="15" customFormat="1" ht="15" customHeight="1" thickBot="1">
      <c r="A114" s="291" t="s">
        <v>1198</v>
      </c>
      <c r="B114" s="279" t="s">
        <v>501</v>
      </c>
      <c r="C114" s="205" t="s">
        <v>35</v>
      </c>
      <c r="D114" s="205" t="s">
        <v>35</v>
      </c>
      <c r="E114" s="205" t="s">
        <v>35</v>
      </c>
      <c r="F114" s="205" t="s">
        <v>35</v>
      </c>
      <c r="G114" s="206"/>
      <c r="H114" s="205" t="s">
        <v>35</v>
      </c>
      <c r="I114" s="205"/>
      <c r="J114" s="205"/>
      <c r="K114" s="205"/>
      <c r="L114" s="205"/>
      <c r="M114" s="205">
        <v>2</v>
      </c>
      <c r="N114" s="233" t="s">
        <v>36</v>
      </c>
      <c r="O114" s="233" t="s">
        <v>37</v>
      </c>
      <c r="P114" s="205">
        <v>2000</v>
      </c>
      <c r="Q114" s="208" t="s">
        <v>527</v>
      </c>
      <c r="R114" s="205">
        <v>0.41</v>
      </c>
      <c r="S114" s="208" t="s">
        <v>526</v>
      </c>
      <c r="T114" s="208" t="s">
        <v>44</v>
      </c>
      <c r="U114" s="203" t="s">
        <v>35</v>
      </c>
      <c r="V114" s="203" t="s">
        <v>35</v>
      </c>
      <c r="W114" s="314">
        <v>7.0000000000000007E-2</v>
      </c>
      <c r="X114" s="314">
        <v>0.93</v>
      </c>
      <c r="Y114" s="320">
        <v>0</v>
      </c>
      <c r="Z114" s="314">
        <v>7.0000000000000007E-2</v>
      </c>
      <c r="AA114" s="314">
        <v>0.93</v>
      </c>
      <c r="AB114" s="315">
        <v>0</v>
      </c>
    </row>
    <row r="115" spans="1:28" s="15" customFormat="1" ht="15" customHeight="1">
      <c r="A115" s="180" t="s">
        <v>1199</v>
      </c>
      <c r="B115" s="277" t="s">
        <v>507</v>
      </c>
      <c r="C115" s="184" t="s">
        <v>35</v>
      </c>
      <c r="D115" s="184" t="s">
        <v>35</v>
      </c>
      <c r="E115" s="184" t="s">
        <v>35</v>
      </c>
      <c r="F115" s="184" t="s">
        <v>35</v>
      </c>
      <c r="G115" s="185"/>
      <c r="H115" s="184" t="s">
        <v>35</v>
      </c>
      <c r="I115" s="184"/>
      <c r="J115" s="184"/>
      <c r="K115" s="184"/>
      <c r="L115" s="184"/>
      <c r="M115" s="184">
        <v>2</v>
      </c>
      <c r="N115" s="261" t="s">
        <v>36</v>
      </c>
      <c r="O115" s="261" t="s">
        <v>37</v>
      </c>
      <c r="P115" s="184">
        <v>2000</v>
      </c>
      <c r="Q115" s="281" t="s">
        <v>527</v>
      </c>
      <c r="R115" s="198">
        <v>0.41</v>
      </c>
      <c r="S115" s="281" t="s">
        <v>526</v>
      </c>
      <c r="T115" s="281" t="s">
        <v>44</v>
      </c>
      <c r="U115" s="282" t="s">
        <v>35</v>
      </c>
      <c r="V115" s="282" t="s">
        <v>35</v>
      </c>
      <c r="W115" s="306">
        <v>0.66</v>
      </c>
      <c r="X115" s="306">
        <v>0.34</v>
      </c>
      <c r="Y115" s="318">
        <v>0</v>
      </c>
      <c r="Z115" s="306">
        <v>0.57999999999999996</v>
      </c>
      <c r="AA115" s="306">
        <v>0.42</v>
      </c>
      <c r="AB115" s="307">
        <v>0</v>
      </c>
    </row>
    <row r="116" spans="1:28" s="15" customFormat="1" ht="15" customHeight="1">
      <c r="A116" s="277" t="s">
        <v>1200</v>
      </c>
      <c r="B116" s="277" t="s">
        <v>487</v>
      </c>
      <c r="C116" s="194" t="s">
        <v>35</v>
      </c>
      <c r="D116" s="194" t="s">
        <v>35</v>
      </c>
      <c r="E116" s="194" t="s">
        <v>35</v>
      </c>
      <c r="F116" s="194" t="s">
        <v>35</v>
      </c>
      <c r="G116" s="195"/>
      <c r="H116" s="194" t="s">
        <v>35</v>
      </c>
      <c r="I116" s="194"/>
      <c r="J116" s="194"/>
      <c r="K116" s="194"/>
      <c r="L116" s="194"/>
      <c r="M116" s="194">
        <v>2</v>
      </c>
      <c r="N116" s="224" t="s">
        <v>36</v>
      </c>
      <c r="O116" s="224" t="s">
        <v>37</v>
      </c>
      <c r="P116" s="194">
        <v>2000</v>
      </c>
      <c r="Q116" s="197" t="s">
        <v>527</v>
      </c>
      <c r="R116" s="194">
        <v>0.41</v>
      </c>
      <c r="S116" s="197" t="s">
        <v>526</v>
      </c>
      <c r="T116" s="197" t="s">
        <v>44</v>
      </c>
      <c r="U116" s="192" t="s">
        <v>35</v>
      </c>
      <c r="V116" s="192" t="s">
        <v>35</v>
      </c>
      <c r="W116" s="308">
        <v>0.56999999999999995</v>
      </c>
      <c r="X116" s="308">
        <v>0.43</v>
      </c>
      <c r="Y116" s="319">
        <v>0</v>
      </c>
      <c r="Z116" s="308">
        <v>0.56000000000000005</v>
      </c>
      <c r="AA116" s="308">
        <v>0.44</v>
      </c>
      <c r="AB116" s="309">
        <v>0</v>
      </c>
    </row>
    <row r="117" spans="1:28" s="15" customFormat="1" ht="15" customHeight="1">
      <c r="A117" s="277" t="s">
        <v>1201</v>
      </c>
      <c r="B117" s="277" t="s">
        <v>493</v>
      </c>
      <c r="C117" s="194" t="s">
        <v>35</v>
      </c>
      <c r="D117" s="194" t="s">
        <v>35</v>
      </c>
      <c r="E117" s="194" t="s">
        <v>35</v>
      </c>
      <c r="F117" s="194" t="s">
        <v>35</v>
      </c>
      <c r="G117" s="195"/>
      <c r="H117" s="194" t="s">
        <v>35</v>
      </c>
      <c r="I117" s="194"/>
      <c r="J117" s="194"/>
      <c r="K117" s="194"/>
      <c r="L117" s="194"/>
      <c r="M117" s="194">
        <v>2</v>
      </c>
      <c r="N117" s="224" t="s">
        <v>36</v>
      </c>
      <c r="O117" s="224" t="s">
        <v>37</v>
      </c>
      <c r="P117" s="194">
        <v>2000</v>
      </c>
      <c r="Q117" s="197" t="s">
        <v>527</v>
      </c>
      <c r="R117" s="194">
        <v>0.41</v>
      </c>
      <c r="S117" s="197" t="s">
        <v>526</v>
      </c>
      <c r="T117" s="197" t="s">
        <v>44</v>
      </c>
      <c r="U117" s="192" t="s">
        <v>35</v>
      </c>
      <c r="V117" s="192" t="s">
        <v>35</v>
      </c>
      <c r="W117" s="308">
        <v>0.16</v>
      </c>
      <c r="X117" s="308">
        <v>0.84</v>
      </c>
      <c r="Y117" s="319">
        <v>0</v>
      </c>
      <c r="Z117" s="308">
        <v>0.2</v>
      </c>
      <c r="AA117" s="308">
        <v>0.8</v>
      </c>
      <c r="AB117" s="309">
        <v>0</v>
      </c>
    </row>
    <row r="118" spans="1:28" s="15" customFormat="1" ht="15" customHeight="1">
      <c r="A118" s="277" t="s">
        <v>1202</v>
      </c>
      <c r="B118" s="277" t="s">
        <v>509</v>
      </c>
      <c r="C118" s="194" t="s">
        <v>35</v>
      </c>
      <c r="D118" s="194" t="s">
        <v>35</v>
      </c>
      <c r="E118" s="194" t="s">
        <v>35</v>
      </c>
      <c r="F118" s="194" t="s">
        <v>35</v>
      </c>
      <c r="G118" s="195"/>
      <c r="H118" s="194" t="s">
        <v>35</v>
      </c>
      <c r="I118" s="194"/>
      <c r="J118" s="194"/>
      <c r="K118" s="194"/>
      <c r="L118" s="194"/>
      <c r="M118" s="194">
        <v>2</v>
      </c>
      <c r="N118" s="224" t="s">
        <v>36</v>
      </c>
      <c r="O118" s="224" t="s">
        <v>37</v>
      </c>
      <c r="P118" s="194">
        <v>2000</v>
      </c>
      <c r="Q118" s="197" t="s">
        <v>527</v>
      </c>
      <c r="R118" s="194">
        <v>0.41</v>
      </c>
      <c r="S118" s="197" t="s">
        <v>526</v>
      </c>
      <c r="T118" s="197" t="s">
        <v>44</v>
      </c>
      <c r="U118" s="192" t="s">
        <v>35</v>
      </c>
      <c r="V118" s="192" t="s">
        <v>35</v>
      </c>
      <c r="W118" s="308">
        <v>0.15</v>
      </c>
      <c r="X118" s="308">
        <v>0.85</v>
      </c>
      <c r="Y118" s="319">
        <v>0</v>
      </c>
      <c r="Z118" s="308">
        <v>0.28000000000000003</v>
      </c>
      <c r="AA118" s="308">
        <v>0.72</v>
      </c>
      <c r="AB118" s="309">
        <v>0</v>
      </c>
    </row>
    <row r="119" spans="1:28" s="15" customFormat="1" ht="15" customHeight="1" thickBot="1">
      <c r="A119" s="201" t="s">
        <v>1203</v>
      </c>
      <c r="B119" s="279" t="s">
        <v>499</v>
      </c>
      <c r="C119" s="205" t="s">
        <v>35</v>
      </c>
      <c r="D119" s="205" t="s">
        <v>35</v>
      </c>
      <c r="E119" s="205" t="s">
        <v>35</v>
      </c>
      <c r="F119" s="205" t="s">
        <v>35</v>
      </c>
      <c r="G119" s="206"/>
      <c r="H119" s="205" t="s">
        <v>35</v>
      </c>
      <c r="I119" s="205"/>
      <c r="J119" s="205"/>
      <c r="K119" s="205"/>
      <c r="L119" s="205"/>
      <c r="M119" s="205">
        <v>2</v>
      </c>
      <c r="N119" s="233" t="s">
        <v>36</v>
      </c>
      <c r="O119" s="233" t="s">
        <v>37</v>
      </c>
      <c r="P119" s="205">
        <v>2000</v>
      </c>
      <c r="Q119" s="208" t="s">
        <v>527</v>
      </c>
      <c r="R119" s="205">
        <v>0.41</v>
      </c>
      <c r="S119" s="208" t="s">
        <v>526</v>
      </c>
      <c r="T119" s="208" t="s">
        <v>44</v>
      </c>
      <c r="U119" s="203" t="s">
        <v>35</v>
      </c>
      <c r="V119" s="203" t="s">
        <v>35</v>
      </c>
      <c r="W119" s="314">
        <v>0.11</v>
      </c>
      <c r="X119" s="314">
        <v>0.89</v>
      </c>
      <c r="Y119" s="320">
        <v>0</v>
      </c>
      <c r="Z119" s="314">
        <v>0.16</v>
      </c>
      <c r="AA119" s="314">
        <v>0.84</v>
      </c>
      <c r="AB119" s="315">
        <v>0</v>
      </c>
    </row>
    <row r="120" spans="1:28" s="15" customFormat="1" ht="15" customHeight="1">
      <c r="A120" s="292" t="s">
        <v>1204</v>
      </c>
      <c r="B120" s="292" t="s">
        <v>511</v>
      </c>
      <c r="C120" s="184" t="s">
        <v>35</v>
      </c>
      <c r="D120" s="184" t="s">
        <v>35</v>
      </c>
      <c r="E120" s="184" t="s">
        <v>35</v>
      </c>
      <c r="F120" s="184" t="s">
        <v>35</v>
      </c>
      <c r="G120" s="185"/>
      <c r="H120" s="184" t="s">
        <v>35</v>
      </c>
      <c r="I120" s="184"/>
      <c r="J120" s="184"/>
      <c r="K120" s="184"/>
      <c r="L120" s="184"/>
      <c r="M120" s="184">
        <v>2</v>
      </c>
      <c r="N120" s="261" t="s">
        <v>36</v>
      </c>
      <c r="O120" s="261" t="s">
        <v>37</v>
      </c>
      <c r="P120" s="184">
        <v>2000</v>
      </c>
      <c r="Q120" s="281" t="s">
        <v>527</v>
      </c>
      <c r="R120" s="198">
        <v>0.41</v>
      </c>
      <c r="S120" s="281" t="s">
        <v>526</v>
      </c>
      <c r="T120" s="281" t="s">
        <v>44</v>
      </c>
      <c r="U120" s="282" t="s">
        <v>35</v>
      </c>
      <c r="V120" s="282" t="s">
        <v>35</v>
      </c>
      <c r="W120" s="306">
        <v>0.26</v>
      </c>
      <c r="X120" s="306">
        <v>0.74</v>
      </c>
      <c r="Y120" s="318">
        <v>0</v>
      </c>
      <c r="Z120" s="306">
        <v>0.35</v>
      </c>
      <c r="AA120" s="306">
        <v>0.65</v>
      </c>
      <c r="AB120" s="307">
        <v>0</v>
      </c>
    </row>
    <row r="121" spans="1:28" s="15" customFormat="1" ht="15" customHeight="1">
      <c r="A121" s="277" t="s">
        <v>1205</v>
      </c>
      <c r="B121" s="277" t="s">
        <v>513</v>
      </c>
      <c r="C121" s="194" t="s">
        <v>35</v>
      </c>
      <c r="D121" s="194" t="s">
        <v>35</v>
      </c>
      <c r="E121" s="194" t="s">
        <v>35</v>
      </c>
      <c r="F121" s="194" t="s">
        <v>35</v>
      </c>
      <c r="G121" s="195"/>
      <c r="H121" s="194" t="s">
        <v>35</v>
      </c>
      <c r="I121" s="194"/>
      <c r="J121" s="194"/>
      <c r="K121" s="194"/>
      <c r="L121" s="194"/>
      <c r="M121" s="194">
        <v>2</v>
      </c>
      <c r="N121" s="224" t="s">
        <v>36</v>
      </c>
      <c r="O121" s="224" t="s">
        <v>37</v>
      </c>
      <c r="P121" s="194">
        <v>2000</v>
      </c>
      <c r="Q121" s="197" t="s">
        <v>527</v>
      </c>
      <c r="R121" s="194">
        <v>0.41</v>
      </c>
      <c r="S121" s="197" t="s">
        <v>526</v>
      </c>
      <c r="T121" s="197" t="s">
        <v>44</v>
      </c>
      <c r="U121" s="192" t="s">
        <v>35</v>
      </c>
      <c r="V121" s="192" t="s">
        <v>35</v>
      </c>
      <c r="W121" s="308">
        <v>0.1</v>
      </c>
      <c r="X121" s="308">
        <v>0.9</v>
      </c>
      <c r="Y121" s="319">
        <v>0</v>
      </c>
      <c r="Z121" s="308">
        <v>0.13</v>
      </c>
      <c r="AA121" s="308">
        <v>0.87</v>
      </c>
      <c r="AB121" s="309">
        <v>0</v>
      </c>
    </row>
    <row r="122" spans="1:28" s="15" customFormat="1" ht="15" customHeight="1">
      <c r="A122" s="277" t="s">
        <v>1206</v>
      </c>
      <c r="B122" s="277" t="s">
        <v>489</v>
      </c>
      <c r="C122" s="194" t="s">
        <v>35</v>
      </c>
      <c r="D122" s="194" t="s">
        <v>35</v>
      </c>
      <c r="E122" s="194" t="s">
        <v>35</v>
      </c>
      <c r="F122" s="194" t="s">
        <v>35</v>
      </c>
      <c r="G122" s="195"/>
      <c r="H122" s="194" t="s">
        <v>35</v>
      </c>
      <c r="I122" s="194"/>
      <c r="J122" s="194"/>
      <c r="K122" s="194"/>
      <c r="L122" s="194"/>
      <c r="M122" s="194">
        <v>2</v>
      </c>
      <c r="N122" s="224" t="s">
        <v>36</v>
      </c>
      <c r="O122" s="224" t="s">
        <v>37</v>
      </c>
      <c r="P122" s="194">
        <v>2000</v>
      </c>
      <c r="Q122" s="197" t="s">
        <v>527</v>
      </c>
      <c r="R122" s="194">
        <v>0.41</v>
      </c>
      <c r="S122" s="197" t="s">
        <v>526</v>
      </c>
      <c r="T122" s="197" t="s">
        <v>44</v>
      </c>
      <c r="U122" s="192" t="s">
        <v>35</v>
      </c>
      <c r="V122" s="192" t="s">
        <v>35</v>
      </c>
      <c r="W122" s="308">
        <v>0.16</v>
      </c>
      <c r="X122" s="308">
        <v>0.84</v>
      </c>
      <c r="Y122" s="319">
        <v>0</v>
      </c>
      <c r="Z122" s="308">
        <v>0.24</v>
      </c>
      <c r="AA122" s="308">
        <v>0.76</v>
      </c>
      <c r="AB122" s="309">
        <v>0</v>
      </c>
    </row>
    <row r="123" spans="1:28" s="258" customFormat="1" ht="15" customHeight="1" thickBot="1">
      <c r="A123" s="277" t="s">
        <v>1207</v>
      </c>
      <c r="B123" s="277" t="s">
        <v>491</v>
      </c>
      <c r="C123" s="303" t="s">
        <v>35</v>
      </c>
      <c r="D123" s="303" t="s">
        <v>35</v>
      </c>
      <c r="E123" s="303" t="s">
        <v>35</v>
      </c>
      <c r="F123" s="303" t="s">
        <v>35</v>
      </c>
      <c r="G123" s="321"/>
      <c r="H123" s="303" t="s">
        <v>35</v>
      </c>
      <c r="I123" s="303"/>
      <c r="J123" s="303"/>
      <c r="K123" s="303"/>
      <c r="L123" s="303"/>
      <c r="M123" s="303">
        <v>2</v>
      </c>
      <c r="N123" s="233" t="s">
        <v>36</v>
      </c>
      <c r="O123" s="224" t="s">
        <v>37</v>
      </c>
      <c r="P123" s="303">
        <v>2000</v>
      </c>
      <c r="Q123" s="208" t="s">
        <v>527</v>
      </c>
      <c r="R123" s="205">
        <v>0.41</v>
      </c>
      <c r="S123" s="208" t="s">
        <v>526</v>
      </c>
      <c r="T123" s="208" t="s">
        <v>44</v>
      </c>
      <c r="U123" s="203" t="s">
        <v>35</v>
      </c>
      <c r="V123" s="192" t="s">
        <v>35</v>
      </c>
      <c r="W123" s="322">
        <v>0.09</v>
      </c>
      <c r="X123" s="322">
        <v>0.91</v>
      </c>
      <c r="Y123" s="323">
        <v>0</v>
      </c>
      <c r="Z123" s="322">
        <v>0.11</v>
      </c>
      <c r="AA123" s="322">
        <v>0.89</v>
      </c>
      <c r="AB123" s="324">
        <v>0</v>
      </c>
    </row>
    <row r="124" spans="1:28" s="15" customFormat="1" ht="15" customHeight="1">
      <c r="A124" s="180" t="s">
        <v>1208</v>
      </c>
      <c r="B124" s="275" t="s">
        <v>89</v>
      </c>
      <c r="C124" s="184" t="s">
        <v>35</v>
      </c>
      <c r="D124" s="184" t="s">
        <v>35</v>
      </c>
      <c r="E124" s="184"/>
      <c r="F124" s="184" t="s">
        <v>35</v>
      </c>
      <c r="G124" s="283" t="s">
        <v>35</v>
      </c>
      <c r="H124" s="184"/>
      <c r="I124" s="184"/>
      <c r="J124" s="184"/>
      <c r="K124" s="184"/>
      <c r="L124" s="184">
        <v>2</v>
      </c>
      <c r="M124" s="184">
        <v>3</v>
      </c>
      <c r="N124" s="290" t="s">
        <v>36</v>
      </c>
      <c r="O124" s="184" t="s">
        <v>39</v>
      </c>
      <c r="P124" s="184" t="s">
        <v>40</v>
      </c>
      <c r="Q124" s="198">
        <v>0.34</v>
      </c>
      <c r="R124" s="198">
        <v>0.35</v>
      </c>
      <c r="S124" s="281" t="s">
        <v>43</v>
      </c>
      <c r="T124" s="198" t="s">
        <v>44</v>
      </c>
      <c r="U124" s="282" t="s">
        <v>307</v>
      </c>
      <c r="V124" s="182" t="s">
        <v>35</v>
      </c>
      <c r="W124" s="219">
        <v>0.83</v>
      </c>
      <c r="X124" s="219">
        <v>0.17</v>
      </c>
      <c r="Y124" s="219">
        <v>0</v>
      </c>
      <c r="Z124" s="219">
        <v>0.7</v>
      </c>
      <c r="AA124" s="219">
        <v>0.3</v>
      </c>
      <c r="AB124" s="220">
        <v>0</v>
      </c>
    </row>
    <row r="125" spans="1:28" s="15" customFormat="1" ht="15" customHeight="1">
      <c r="A125" s="190" t="s">
        <v>1209</v>
      </c>
      <c r="B125" s="277" t="s">
        <v>91</v>
      </c>
      <c r="C125" s="194" t="s">
        <v>35</v>
      </c>
      <c r="D125" s="194" t="s">
        <v>35</v>
      </c>
      <c r="E125" s="194"/>
      <c r="F125" s="194" t="s">
        <v>35</v>
      </c>
      <c r="G125" s="284" t="s">
        <v>35</v>
      </c>
      <c r="H125" s="194"/>
      <c r="I125" s="194"/>
      <c r="J125" s="194"/>
      <c r="K125" s="194"/>
      <c r="L125" s="194">
        <v>2</v>
      </c>
      <c r="M125" s="194">
        <v>3</v>
      </c>
      <c r="N125" s="278" t="s">
        <v>36</v>
      </c>
      <c r="O125" s="194" t="s">
        <v>39</v>
      </c>
      <c r="P125" s="194" t="s">
        <v>40</v>
      </c>
      <c r="Q125" s="194">
        <v>0.34</v>
      </c>
      <c r="R125" s="194">
        <v>0.35</v>
      </c>
      <c r="S125" s="197" t="s">
        <v>43</v>
      </c>
      <c r="T125" s="194" t="s">
        <v>44</v>
      </c>
      <c r="U125" s="192" t="s">
        <v>307</v>
      </c>
      <c r="V125" s="192" t="s">
        <v>35</v>
      </c>
      <c r="W125" s="229">
        <v>0.83</v>
      </c>
      <c r="X125" s="229">
        <v>0.17</v>
      </c>
      <c r="Y125" s="229">
        <v>0</v>
      </c>
      <c r="Z125" s="229">
        <v>0.7</v>
      </c>
      <c r="AA125" s="229">
        <v>0.3</v>
      </c>
      <c r="AB125" s="230">
        <v>0</v>
      </c>
    </row>
    <row r="126" spans="1:28" s="15" customFormat="1" ht="15" customHeight="1">
      <c r="A126" s="190" t="s">
        <v>1210</v>
      </c>
      <c r="B126" s="277" t="s">
        <v>92</v>
      </c>
      <c r="C126" s="194" t="s">
        <v>35</v>
      </c>
      <c r="D126" s="194" t="s">
        <v>35</v>
      </c>
      <c r="E126" s="194"/>
      <c r="F126" s="194" t="s">
        <v>35</v>
      </c>
      <c r="G126" s="284" t="s">
        <v>35</v>
      </c>
      <c r="H126" s="194"/>
      <c r="I126" s="194"/>
      <c r="J126" s="194"/>
      <c r="K126" s="194"/>
      <c r="L126" s="194">
        <v>2</v>
      </c>
      <c r="M126" s="194">
        <v>3</v>
      </c>
      <c r="N126" s="278" t="s">
        <v>36</v>
      </c>
      <c r="O126" s="194" t="s">
        <v>39</v>
      </c>
      <c r="P126" s="194" t="s">
        <v>40</v>
      </c>
      <c r="Q126" s="194">
        <v>0.34</v>
      </c>
      <c r="R126" s="194">
        <v>0.35</v>
      </c>
      <c r="S126" s="197" t="s">
        <v>43</v>
      </c>
      <c r="T126" s="194" t="s">
        <v>44</v>
      </c>
      <c r="U126" s="192" t="s">
        <v>307</v>
      </c>
      <c r="V126" s="192" t="s">
        <v>35</v>
      </c>
      <c r="W126" s="229">
        <v>0.83</v>
      </c>
      <c r="X126" s="229">
        <v>0.17</v>
      </c>
      <c r="Y126" s="229">
        <v>0</v>
      </c>
      <c r="Z126" s="229">
        <v>0.7</v>
      </c>
      <c r="AA126" s="229">
        <v>0.3</v>
      </c>
      <c r="AB126" s="230">
        <v>0</v>
      </c>
    </row>
    <row r="127" spans="1:28" s="15" customFormat="1" ht="15" customHeight="1">
      <c r="A127" s="190" t="s">
        <v>1211</v>
      </c>
      <c r="B127" s="277" t="s">
        <v>93</v>
      </c>
      <c r="C127" s="194" t="s">
        <v>35</v>
      </c>
      <c r="D127" s="194" t="s">
        <v>35</v>
      </c>
      <c r="E127" s="194"/>
      <c r="F127" s="194" t="s">
        <v>35</v>
      </c>
      <c r="G127" s="284" t="s">
        <v>35</v>
      </c>
      <c r="H127" s="194"/>
      <c r="I127" s="194"/>
      <c r="J127" s="194"/>
      <c r="K127" s="194"/>
      <c r="L127" s="194">
        <v>2</v>
      </c>
      <c r="M127" s="194">
        <v>3</v>
      </c>
      <c r="N127" s="278" t="s">
        <v>36</v>
      </c>
      <c r="O127" s="194" t="s">
        <v>39</v>
      </c>
      <c r="P127" s="194" t="s">
        <v>40</v>
      </c>
      <c r="Q127" s="194">
        <v>0.34</v>
      </c>
      <c r="R127" s="194">
        <v>0.35</v>
      </c>
      <c r="S127" s="197" t="s">
        <v>43</v>
      </c>
      <c r="T127" s="194" t="s">
        <v>44</v>
      </c>
      <c r="U127" s="192" t="s">
        <v>307</v>
      </c>
      <c r="V127" s="192" t="s">
        <v>35</v>
      </c>
      <c r="W127" s="229">
        <v>0.83</v>
      </c>
      <c r="X127" s="229">
        <v>0.17</v>
      </c>
      <c r="Y127" s="229">
        <v>0</v>
      </c>
      <c r="Z127" s="229">
        <v>0.7</v>
      </c>
      <c r="AA127" s="229">
        <v>0.3</v>
      </c>
      <c r="AB127" s="230">
        <v>0</v>
      </c>
    </row>
    <row r="128" spans="1:28" s="15" customFormat="1" ht="15" customHeight="1">
      <c r="A128" s="190" t="s">
        <v>1212</v>
      </c>
      <c r="B128" s="277" t="s">
        <v>90</v>
      </c>
      <c r="C128" s="194" t="s">
        <v>35</v>
      </c>
      <c r="D128" s="194" t="s">
        <v>35</v>
      </c>
      <c r="E128" s="194"/>
      <c r="F128" s="194" t="s">
        <v>35</v>
      </c>
      <c r="G128" s="284" t="s">
        <v>35</v>
      </c>
      <c r="H128" s="194"/>
      <c r="I128" s="194"/>
      <c r="J128" s="194"/>
      <c r="K128" s="194"/>
      <c r="L128" s="194">
        <v>2</v>
      </c>
      <c r="M128" s="194">
        <v>3</v>
      </c>
      <c r="N128" s="278" t="s">
        <v>36</v>
      </c>
      <c r="O128" s="194" t="s">
        <v>39</v>
      </c>
      <c r="P128" s="194" t="s">
        <v>40</v>
      </c>
      <c r="Q128" s="194">
        <v>0.34</v>
      </c>
      <c r="R128" s="194">
        <v>0.35</v>
      </c>
      <c r="S128" s="197" t="s">
        <v>43</v>
      </c>
      <c r="T128" s="194" t="s">
        <v>44</v>
      </c>
      <c r="U128" s="192" t="s">
        <v>307</v>
      </c>
      <c r="V128" s="192" t="s">
        <v>35</v>
      </c>
      <c r="W128" s="229">
        <v>0.83</v>
      </c>
      <c r="X128" s="229">
        <v>0.17</v>
      </c>
      <c r="Y128" s="229">
        <v>0</v>
      </c>
      <c r="Z128" s="229">
        <v>0.7</v>
      </c>
      <c r="AA128" s="229">
        <v>0.3</v>
      </c>
      <c r="AB128" s="230">
        <v>0</v>
      </c>
    </row>
    <row r="129" spans="1:28" s="221" customFormat="1" ht="15" customHeight="1" thickBot="1">
      <c r="A129" s="259" t="s">
        <v>1213</v>
      </c>
      <c r="B129" s="260" t="s">
        <v>403</v>
      </c>
      <c r="C129" s="233" t="s">
        <v>35</v>
      </c>
      <c r="D129" s="233" t="s">
        <v>35</v>
      </c>
      <c r="E129" s="233"/>
      <c r="F129" s="233" t="s">
        <v>35</v>
      </c>
      <c r="G129" s="249" t="s">
        <v>35</v>
      </c>
      <c r="H129" s="233"/>
      <c r="I129" s="233"/>
      <c r="J129" s="233"/>
      <c r="K129" s="233"/>
      <c r="L129" s="233">
        <v>2</v>
      </c>
      <c r="M129" s="233">
        <v>3</v>
      </c>
      <c r="N129" s="233" t="s">
        <v>36</v>
      </c>
      <c r="O129" s="233" t="s">
        <v>39</v>
      </c>
      <c r="P129" s="233" t="s">
        <v>40</v>
      </c>
      <c r="Q129" s="233">
        <v>0.34</v>
      </c>
      <c r="R129" s="233">
        <v>0.35</v>
      </c>
      <c r="S129" s="197" t="s">
        <v>43</v>
      </c>
      <c r="T129" s="233" t="s">
        <v>44</v>
      </c>
      <c r="U129" s="237" t="s">
        <v>307</v>
      </c>
      <c r="V129" s="237" t="s">
        <v>35</v>
      </c>
      <c r="W129" s="238">
        <v>0.83</v>
      </c>
      <c r="X129" s="238">
        <v>0.17</v>
      </c>
      <c r="Y129" s="238">
        <v>0</v>
      </c>
      <c r="Z129" s="238">
        <v>0.7</v>
      </c>
      <c r="AA129" s="238">
        <v>0.3</v>
      </c>
      <c r="AB129" s="239">
        <v>0</v>
      </c>
    </row>
    <row r="130" spans="1:28" s="15" customFormat="1" ht="15" customHeight="1">
      <c r="A130" s="180" t="s">
        <v>1214</v>
      </c>
      <c r="B130" s="275" t="s">
        <v>85</v>
      </c>
      <c r="C130" s="184" t="s">
        <v>35</v>
      </c>
      <c r="D130" s="184" t="s">
        <v>35</v>
      </c>
      <c r="E130" s="184"/>
      <c r="F130" s="184" t="s">
        <v>35</v>
      </c>
      <c r="G130" s="283" t="s">
        <v>35</v>
      </c>
      <c r="H130" s="184"/>
      <c r="I130" s="184"/>
      <c r="J130" s="184"/>
      <c r="K130" s="184"/>
      <c r="L130" s="184">
        <v>2</v>
      </c>
      <c r="M130" s="184">
        <v>3</v>
      </c>
      <c r="N130" s="276" t="s">
        <v>36</v>
      </c>
      <c r="O130" s="184" t="s">
        <v>39</v>
      </c>
      <c r="P130" s="184" t="s">
        <v>236</v>
      </c>
      <c r="Q130" s="187">
        <v>0.26</v>
      </c>
      <c r="R130" s="187">
        <v>0.4</v>
      </c>
      <c r="S130" s="187" t="s">
        <v>43</v>
      </c>
      <c r="T130" s="184" t="s">
        <v>314</v>
      </c>
      <c r="U130" s="184" t="s">
        <v>35</v>
      </c>
      <c r="V130" s="184" t="s">
        <v>35</v>
      </c>
      <c r="W130" s="219">
        <v>0.84</v>
      </c>
      <c r="X130" s="219">
        <v>0.11</v>
      </c>
      <c r="Y130" s="219">
        <v>0.05</v>
      </c>
      <c r="Z130" s="219">
        <v>0.76</v>
      </c>
      <c r="AA130" s="219">
        <v>0.17</v>
      </c>
      <c r="AB130" s="220">
        <v>7.0000000000000007E-2</v>
      </c>
    </row>
    <row r="131" spans="1:28" s="15" customFormat="1" ht="15" customHeight="1">
      <c r="A131" s="190" t="s">
        <v>1215</v>
      </c>
      <c r="B131" s="277" t="s">
        <v>88</v>
      </c>
      <c r="C131" s="194" t="s">
        <v>35</v>
      </c>
      <c r="D131" s="194" t="s">
        <v>35</v>
      </c>
      <c r="E131" s="194"/>
      <c r="F131" s="194" t="s">
        <v>35</v>
      </c>
      <c r="G131" s="284" t="s">
        <v>35</v>
      </c>
      <c r="H131" s="194"/>
      <c r="I131" s="194"/>
      <c r="J131" s="194"/>
      <c r="K131" s="194"/>
      <c r="L131" s="194">
        <v>2</v>
      </c>
      <c r="M131" s="194">
        <v>3</v>
      </c>
      <c r="N131" s="278" t="s">
        <v>36</v>
      </c>
      <c r="O131" s="194" t="s">
        <v>39</v>
      </c>
      <c r="P131" s="194" t="s">
        <v>236</v>
      </c>
      <c r="Q131" s="197">
        <v>0.26</v>
      </c>
      <c r="R131" s="197">
        <v>0.4</v>
      </c>
      <c r="S131" s="197" t="s">
        <v>43</v>
      </c>
      <c r="T131" s="194" t="s">
        <v>314</v>
      </c>
      <c r="U131" s="194" t="s">
        <v>35</v>
      </c>
      <c r="V131" s="194" t="s">
        <v>35</v>
      </c>
      <c r="W131" s="229">
        <v>0.82</v>
      </c>
      <c r="X131" s="229">
        <v>0.13</v>
      </c>
      <c r="Y131" s="229">
        <v>0.05</v>
      </c>
      <c r="Z131" s="229">
        <v>0.75</v>
      </c>
      <c r="AA131" s="229">
        <v>0.18</v>
      </c>
      <c r="AB131" s="230">
        <v>7.0000000000000007E-2</v>
      </c>
    </row>
    <row r="132" spans="1:28" s="15" customFormat="1" ht="15" customHeight="1">
      <c r="A132" s="190" t="s">
        <v>1216</v>
      </c>
      <c r="B132" s="277" t="s">
        <v>86</v>
      </c>
      <c r="C132" s="194" t="s">
        <v>35</v>
      </c>
      <c r="D132" s="194" t="s">
        <v>35</v>
      </c>
      <c r="E132" s="194"/>
      <c r="F132" s="194" t="s">
        <v>35</v>
      </c>
      <c r="G132" s="284" t="s">
        <v>35</v>
      </c>
      <c r="H132" s="194"/>
      <c r="I132" s="194"/>
      <c r="J132" s="194"/>
      <c r="K132" s="194"/>
      <c r="L132" s="194">
        <v>2</v>
      </c>
      <c r="M132" s="194">
        <v>3</v>
      </c>
      <c r="N132" s="278" t="s">
        <v>36</v>
      </c>
      <c r="O132" s="194" t="s">
        <v>39</v>
      </c>
      <c r="P132" s="194" t="s">
        <v>236</v>
      </c>
      <c r="Q132" s="197">
        <v>0.26</v>
      </c>
      <c r="R132" s="197">
        <v>0.4</v>
      </c>
      <c r="S132" s="197" t="s">
        <v>43</v>
      </c>
      <c r="T132" s="194" t="s">
        <v>314</v>
      </c>
      <c r="U132" s="194" t="s">
        <v>35</v>
      </c>
      <c r="V132" s="194" t="s">
        <v>35</v>
      </c>
      <c r="W132" s="229">
        <v>0.86</v>
      </c>
      <c r="X132" s="229">
        <v>0.1</v>
      </c>
      <c r="Y132" s="229">
        <v>0.04</v>
      </c>
      <c r="Z132" s="229">
        <v>0.78</v>
      </c>
      <c r="AA132" s="229">
        <v>0.16</v>
      </c>
      <c r="AB132" s="230">
        <v>0.06</v>
      </c>
    </row>
    <row r="133" spans="1:28" s="15" customFormat="1" ht="15" customHeight="1" thickBot="1">
      <c r="A133" s="201" t="s">
        <v>1217</v>
      </c>
      <c r="B133" s="279" t="s">
        <v>87</v>
      </c>
      <c r="C133" s="205" t="s">
        <v>35</v>
      </c>
      <c r="D133" s="205" t="s">
        <v>35</v>
      </c>
      <c r="E133" s="205"/>
      <c r="F133" s="205" t="s">
        <v>35</v>
      </c>
      <c r="G133" s="285" t="s">
        <v>35</v>
      </c>
      <c r="H133" s="205"/>
      <c r="I133" s="205"/>
      <c r="J133" s="205"/>
      <c r="K133" s="205"/>
      <c r="L133" s="205">
        <v>2</v>
      </c>
      <c r="M133" s="205">
        <v>3</v>
      </c>
      <c r="N133" s="280" t="s">
        <v>36</v>
      </c>
      <c r="O133" s="205" t="s">
        <v>39</v>
      </c>
      <c r="P133" s="205" t="s">
        <v>236</v>
      </c>
      <c r="Q133" s="208">
        <v>0.26</v>
      </c>
      <c r="R133" s="208">
        <v>0.4</v>
      </c>
      <c r="S133" s="208" t="s">
        <v>43</v>
      </c>
      <c r="T133" s="205" t="s">
        <v>314</v>
      </c>
      <c r="U133" s="205" t="s">
        <v>35</v>
      </c>
      <c r="V133" s="205" t="s">
        <v>35</v>
      </c>
      <c r="W133" s="238">
        <v>0.83</v>
      </c>
      <c r="X133" s="238">
        <v>0.15</v>
      </c>
      <c r="Y133" s="238">
        <v>0.02</v>
      </c>
      <c r="Z133" s="238">
        <v>0.75</v>
      </c>
      <c r="AA133" s="238">
        <v>0.21</v>
      </c>
      <c r="AB133" s="239">
        <v>0.04</v>
      </c>
    </row>
    <row r="134" spans="1:28" s="15" customFormat="1" ht="15" customHeight="1">
      <c r="A134" s="250" t="s">
        <v>1218</v>
      </c>
      <c r="B134" s="251" t="s">
        <v>405</v>
      </c>
      <c r="C134" s="214" t="s">
        <v>35</v>
      </c>
      <c r="D134" s="214" t="s">
        <v>35</v>
      </c>
      <c r="E134" s="214"/>
      <c r="F134" s="214" t="s">
        <v>35</v>
      </c>
      <c r="G134" s="215" t="s">
        <v>35</v>
      </c>
      <c r="H134" s="214"/>
      <c r="I134" s="214"/>
      <c r="J134" s="214"/>
      <c r="K134" s="214"/>
      <c r="L134" s="216">
        <v>4</v>
      </c>
      <c r="M134" s="216">
        <v>4</v>
      </c>
      <c r="N134" s="214" t="s">
        <v>46</v>
      </c>
      <c r="O134" s="214" t="s">
        <v>45</v>
      </c>
      <c r="P134" s="214" t="s">
        <v>236</v>
      </c>
      <c r="Q134" s="217">
        <v>0.17</v>
      </c>
      <c r="R134" s="214">
        <v>0.36</v>
      </c>
      <c r="S134" s="281" t="s">
        <v>43</v>
      </c>
      <c r="T134" s="214" t="s">
        <v>44</v>
      </c>
      <c r="U134" s="218" t="s">
        <v>307</v>
      </c>
      <c r="V134" s="218" t="s">
        <v>307</v>
      </c>
      <c r="W134" s="219">
        <v>0.49</v>
      </c>
      <c r="X134" s="219">
        <v>0.42</v>
      </c>
      <c r="Y134" s="219">
        <v>0.09</v>
      </c>
      <c r="Z134" s="219">
        <v>0.51</v>
      </c>
      <c r="AA134" s="219">
        <v>0.4</v>
      </c>
      <c r="AB134" s="220">
        <v>0.09</v>
      </c>
    </row>
    <row r="135" spans="1:28" s="15" customFormat="1" ht="15" customHeight="1">
      <c r="A135" s="252" t="s">
        <v>1219</v>
      </c>
      <c r="B135" s="253" t="s">
        <v>407</v>
      </c>
      <c r="C135" s="224" t="s">
        <v>35</v>
      </c>
      <c r="D135" s="224" t="s">
        <v>35</v>
      </c>
      <c r="E135" s="224"/>
      <c r="F135" s="224" t="s">
        <v>35</v>
      </c>
      <c r="G135" s="225" t="s">
        <v>35</v>
      </c>
      <c r="H135" s="224"/>
      <c r="I135" s="224"/>
      <c r="J135" s="224"/>
      <c r="K135" s="224"/>
      <c r="L135" s="226">
        <v>4</v>
      </c>
      <c r="M135" s="226">
        <v>4</v>
      </c>
      <c r="N135" s="224" t="s">
        <v>46</v>
      </c>
      <c r="O135" s="224" t="s">
        <v>45</v>
      </c>
      <c r="P135" s="224" t="s">
        <v>236</v>
      </c>
      <c r="Q135" s="227">
        <v>0.17</v>
      </c>
      <c r="R135" s="224">
        <v>0.36</v>
      </c>
      <c r="S135" s="197" t="s">
        <v>43</v>
      </c>
      <c r="T135" s="224" t="s">
        <v>44</v>
      </c>
      <c r="U135" s="228" t="s">
        <v>307</v>
      </c>
      <c r="V135" s="228" t="s">
        <v>307</v>
      </c>
      <c r="W135" s="229">
        <v>0.48</v>
      </c>
      <c r="X135" s="229">
        <v>0.46</v>
      </c>
      <c r="Y135" s="229">
        <v>0.06</v>
      </c>
      <c r="Z135" s="229">
        <v>0.5</v>
      </c>
      <c r="AA135" s="229">
        <v>0.42</v>
      </c>
      <c r="AB135" s="230">
        <v>0.08</v>
      </c>
    </row>
    <row r="136" spans="1:28" s="15" customFormat="1" ht="15" customHeight="1">
      <c r="A136" s="252" t="s">
        <v>1220</v>
      </c>
      <c r="B136" s="253" t="s">
        <v>409</v>
      </c>
      <c r="C136" s="224" t="s">
        <v>35</v>
      </c>
      <c r="D136" s="224" t="s">
        <v>35</v>
      </c>
      <c r="E136" s="224"/>
      <c r="F136" s="224" t="s">
        <v>35</v>
      </c>
      <c r="G136" s="225" t="s">
        <v>35</v>
      </c>
      <c r="H136" s="224"/>
      <c r="I136" s="224"/>
      <c r="J136" s="224"/>
      <c r="K136" s="224"/>
      <c r="L136" s="226">
        <v>4</v>
      </c>
      <c r="M136" s="226">
        <v>4</v>
      </c>
      <c r="N136" s="224" t="s">
        <v>46</v>
      </c>
      <c r="O136" s="224" t="s">
        <v>45</v>
      </c>
      <c r="P136" s="224" t="s">
        <v>236</v>
      </c>
      <c r="Q136" s="227">
        <v>0.17</v>
      </c>
      <c r="R136" s="224">
        <v>0.36</v>
      </c>
      <c r="S136" s="197" t="s">
        <v>43</v>
      </c>
      <c r="T136" s="224" t="s">
        <v>44</v>
      </c>
      <c r="U136" s="228" t="s">
        <v>307</v>
      </c>
      <c r="V136" s="228" t="s">
        <v>307</v>
      </c>
      <c r="W136" s="229">
        <v>0.46</v>
      </c>
      <c r="X136" s="229">
        <v>0.5</v>
      </c>
      <c r="Y136" s="229">
        <v>0.04</v>
      </c>
      <c r="Z136" s="229">
        <v>0.5</v>
      </c>
      <c r="AA136" s="229">
        <v>0.44</v>
      </c>
      <c r="AB136" s="230">
        <v>0.06</v>
      </c>
    </row>
    <row r="137" spans="1:28" s="15" customFormat="1" ht="15" customHeight="1">
      <c r="A137" s="252" t="s">
        <v>1221</v>
      </c>
      <c r="B137" s="253" t="s">
        <v>411</v>
      </c>
      <c r="C137" s="224" t="s">
        <v>35</v>
      </c>
      <c r="D137" s="224" t="s">
        <v>35</v>
      </c>
      <c r="E137" s="224"/>
      <c r="F137" s="224" t="s">
        <v>35</v>
      </c>
      <c r="G137" s="225" t="s">
        <v>35</v>
      </c>
      <c r="H137" s="224"/>
      <c r="I137" s="224"/>
      <c r="J137" s="224"/>
      <c r="K137" s="224"/>
      <c r="L137" s="226">
        <v>4</v>
      </c>
      <c r="M137" s="226">
        <v>4</v>
      </c>
      <c r="N137" s="224" t="s">
        <v>46</v>
      </c>
      <c r="O137" s="224" t="s">
        <v>45</v>
      </c>
      <c r="P137" s="224" t="s">
        <v>236</v>
      </c>
      <c r="Q137" s="227">
        <v>0.17</v>
      </c>
      <c r="R137" s="224">
        <v>0.36</v>
      </c>
      <c r="S137" s="197" t="s">
        <v>43</v>
      </c>
      <c r="T137" s="224" t="s">
        <v>44</v>
      </c>
      <c r="U137" s="228" t="s">
        <v>307</v>
      </c>
      <c r="V137" s="228" t="s">
        <v>307</v>
      </c>
      <c r="W137" s="229">
        <v>0.49</v>
      </c>
      <c r="X137" s="229">
        <v>0.4</v>
      </c>
      <c r="Y137" s="229">
        <v>0.11</v>
      </c>
      <c r="Z137" s="229">
        <v>0.5</v>
      </c>
      <c r="AA137" s="229">
        <v>0.39</v>
      </c>
      <c r="AB137" s="230">
        <v>0.11</v>
      </c>
    </row>
    <row r="138" spans="1:28" s="15" customFormat="1" ht="15" customHeight="1">
      <c r="A138" s="252" t="s">
        <v>1222</v>
      </c>
      <c r="B138" s="253" t="s">
        <v>413</v>
      </c>
      <c r="C138" s="224" t="s">
        <v>35</v>
      </c>
      <c r="D138" s="224" t="s">
        <v>35</v>
      </c>
      <c r="E138" s="224"/>
      <c r="F138" s="224" t="s">
        <v>35</v>
      </c>
      <c r="G138" s="225" t="s">
        <v>35</v>
      </c>
      <c r="H138" s="224"/>
      <c r="I138" s="224"/>
      <c r="J138" s="224"/>
      <c r="K138" s="224"/>
      <c r="L138" s="226">
        <v>4</v>
      </c>
      <c r="M138" s="226">
        <v>4</v>
      </c>
      <c r="N138" s="224" t="s">
        <v>46</v>
      </c>
      <c r="O138" s="224" t="s">
        <v>45</v>
      </c>
      <c r="P138" s="224" t="s">
        <v>236</v>
      </c>
      <c r="Q138" s="227">
        <v>0.17</v>
      </c>
      <c r="R138" s="224">
        <v>0.36</v>
      </c>
      <c r="S138" s="197" t="s">
        <v>43</v>
      </c>
      <c r="T138" s="224" t="s">
        <v>44</v>
      </c>
      <c r="U138" s="228" t="s">
        <v>307</v>
      </c>
      <c r="V138" s="228" t="s">
        <v>307</v>
      </c>
      <c r="W138" s="229">
        <v>0.47</v>
      </c>
      <c r="X138" s="229">
        <v>0.46</v>
      </c>
      <c r="Y138" s="229">
        <v>7.0000000000000007E-2</v>
      </c>
      <c r="Z138" s="229">
        <v>0.49</v>
      </c>
      <c r="AA138" s="229">
        <v>0.42</v>
      </c>
      <c r="AB138" s="230">
        <v>0.09</v>
      </c>
    </row>
    <row r="139" spans="1:28" s="15" customFormat="1" ht="15" customHeight="1" thickBot="1">
      <c r="A139" s="259" t="s">
        <v>1223</v>
      </c>
      <c r="B139" s="260" t="s">
        <v>415</v>
      </c>
      <c r="C139" s="233" t="s">
        <v>35</v>
      </c>
      <c r="D139" s="233" t="s">
        <v>35</v>
      </c>
      <c r="E139" s="233"/>
      <c r="F139" s="233" t="s">
        <v>35</v>
      </c>
      <c r="G139" s="234" t="s">
        <v>35</v>
      </c>
      <c r="H139" s="233"/>
      <c r="I139" s="233"/>
      <c r="J139" s="233"/>
      <c r="K139" s="233"/>
      <c r="L139" s="235">
        <v>4</v>
      </c>
      <c r="M139" s="235">
        <v>4</v>
      </c>
      <c r="N139" s="233" t="s">
        <v>46</v>
      </c>
      <c r="O139" s="233" t="s">
        <v>45</v>
      </c>
      <c r="P139" s="233" t="s">
        <v>236</v>
      </c>
      <c r="Q139" s="236">
        <v>0.17</v>
      </c>
      <c r="R139" s="233">
        <v>0.36</v>
      </c>
      <c r="S139" s="208" t="s">
        <v>43</v>
      </c>
      <c r="T139" s="233" t="s">
        <v>44</v>
      </c>
      <c r="U139" s="237" t="s">
        <v>307</v>
      </c>
      <c r="V139" s="237" t="s">
        <v>307</v>
      </c>
      <c r="W139" s="238">
        <v>0.44</v>
      </c>
      <c r="X139" s="238">
        <v>0.52</v>
      </c>
      <c r="Y139" s="238">
        <v>0.04</v>
      </c>
      <c r="Z139" s="238">
        <v>0.49</v>
      </c>
      <c r="AA139" s="238">
        <v>0.45</v>
      </c>
      <c r="AB139" s="239">
        <v>0.06</v>
      </c>
    </row>
    <row r="140" spans="1:28" s="15" customFormat="1" ht="15" customHeight="1">
      <c r="A140" s="180" t="s">
        <v>1224</v>
      </c>
      <c r="B140" s="275" t="s">
        <v>108</v>
      </c>
      <c r="C140" s="184"/>
      <c r="D140" s="184" t="s">
        <v>35</v>
      </c>
      <c r="E140" s="184"/>
      <c r="F140" s="184" t="s">
        <v>35</v>
      </c>
      <c r="G140" s="283" t="s">
        <v>35</v>
      </c>
      <c r="H140" s="184"/>
      <c r="I140" s="184"/>
      <c r="J140" s="184"/>
      <c r="K140" s="184"/>
      <c r="L140" s="184">
        <v>3</v>
      </c>
      <c r="M140" s="184">
        <v>4</v>
      </c>
      <c r="N140" s="184" t="s">
        <v>46</v>
      </c>
      <c r="O140" s="184" t="s">
        <v>45</v>
      </c>
      <c r="P140" s="184" t="s">
        <v>38</v>
      </c>
      <c r="Q140" s="187">
        <v>0.27</v>
      </c>
      <c r="R140" s="184">
        <v>0.49</v>
      </c>
      <c r="S140" s="281" t="s">
        <v>43</v>
      </c>
      <c r="T140" s="184" t="s">
        <v>44</v>
      </c>
      <c r="U140" s="184" t="s">
        <v>35</v>
      </c>
      <c r="V140" s="184" t="s">
        <v>307</v>
      </c>
      <c r="W140" s="229">
        <v>0.59</v>
      </c>
      <c r="X140" s="229">
        <v>0.04</v>
      </c>
      <c r="Y140" s="229">
        <v>0.37</v>
      </c>
      <c r="Z140" s="229">
        <v>0.56999999999999995</v>
      </c>
      <c r="AA140" s="229">
        <v>0.08</v>
      </c>
      <c r="AB140" s="229">
        <v>0.35</v>
      </c>
    </row>
    <row r="141" spans="1:28" s="15" customFormat="1" ht="15" customHeight="1">
      <c r="A141" s="190" t="s">
        <v>1225</v>
      </c>
      <c r="B141" s="277" t="s">
        <v>107</v>
      </c>
      <c r="C141" s="194"/>
      <c r="D141" s="194" t="s">
        <v>35</v>
      </c>
      <c r="E141" s="194"/>
      <c r="F141" s="194" t="s">
        <v>35</v>
      </c>
      <c r="G141" s="284" t="s">
        <v>35</v>
      </c>
      <c r="H141" s="194"/>
      <c r="I141" s="194"/>
      <c r="J141" s="194"/>
      <c r="K141" s="194"/>
      <c r="L141" s="194">
        <v>3</v>
      </c>
      <c r="M141" s="194">
        <v>4</v>
      </c>
      <c r="N141" s="194" t="s">
        <v>46</v>
      </c>
      <c r="O141" s="194" t="s">
        <v>45</v>
      </c>
      <c r="P141" s="194" t="s">
        <v>38</v>
      </c>
      <c r="Q141" s="197">
        <v>0.27</v>
      </c>
      <c r="R141" s="194">
        <v>0.49</v>
      </c>
      <c r="S141" s="197" t="s">
        <v>43</v>
      </c>
      <c r="T141" s="194" t="s">
        <v>44</v>
      </c>
      <c r="U141" s="194" t="s">
        <v>35</v>
      </c>
      <c r="V141" s="194" t="s">
        <v>307</v>
      </c>
      <c r="W141" s="229">
        <v>0.56999999999999995</v>
      </c>
      <c r="X141" s="229">
        <v>0.12</v>
      </c>
      <c r="Y141" s="229">
        <v>0.31</v>
      </c>
      <c r="Z141" s="229">
        <v>0.56000000000000005</v>
      </c>
      <c r="AA141" s="229">
        <v>0.13</v>
      </c>
      <c r="AB141" s="229">
        <v>0.31</v>
      </c>
    </row>
    <row r="142" spans="1:28" s="15" customFormat="1" ht="15" customHeight="1">
      <c r="A142" s="190" t="s">
        <v>1226</v>
      </c>
      <c r="B142" s="277" t="s">
        <v>111</v>
      </c>
      <c r="C142" s="194"/>
      <c r="D142" s="194" t="s">
        <v>35</v>
      </c>
      <c r="E142" s="194"/>
      <c r="F142" s="194" t="s">
        <v>35</v>
      </c>
      <c r="G142" s="284" t="s">
        <v>35</v>
      </c>
      <c r="H142" s="194"/>
      <c r="I142" s="194"/>
      <c r="J142" s="194"/>
      <c r="K142" s="194"/>
      <c r="L142" s="194">
        <v>3</v>
      </c>
      <c r="M142" s="194">
        <v>4</v>
      </c>
      <c r="N142" s="194" t="s">
        <v>46</v>
      </c>
      <c r="O142" s="194" t="s">
        <v>45</v>
      </c>
      <c r="P142" s="194" t="s">
        <v>38</v>
      </c>
      <c r="Q142" s="197">
        <v>0.27</v>
      </c>
      <c r="R142" s="194">
        <v>0.49</v>
      </c>
      <c r="S142" s="197" t="s">
        <v>43</v>
      </c>
      <c r="T142" s="194" t="s">
        <v>44</v>
      </c>
      <c r="U142" s="194" t="s">
        <v>35</v>
      </c>
      <c r="V142" s="194" t="s">
        <v>307</v>
      </c>
      <c r="W142" s="229">
        <v>0.17</v>
      </c>
      <c r="X142" s="229">
        <v>0.78</v>
      </c>
      <c r="Y142" s="229">
        <v>0.05</v>
      </c>
      <c r="Z142" s="229">
        <v>0.39</v>
      </c>
      <c r="AA142" s="229">
        <v>0.4</v>
      </c>
      <c r="AB142" s="229">
        <v>0.21</v>
      </c>
    </row>
    <row r="143" spans="1:28" s="15" customFormat="1" ht="15" customHeight="1" thickBot="1">
      <c r="A143" s="201" t="s">
        <v>1227</v>
      </c>
      <c r="B143" s="279" t="s">
        <v>106</v>
      </c>
      <c r="C143" s="205"/>
      <c r="D143" s="205" t="s">
        <v>35</v>
      </c>
      <c r="E143" s="205"/>
      <c r="F143" s="205" t="s">
        <v>35</v>
      </c>
      <c r="G143" s="285" t="s">
        <v>35</v>
      </c>
      <c r="H143" s="205"/>
      <c r="I143" s="205"/>
      <c r="J143" s="205"/>
      <c r="K143" s="205"/>
      <c r="L143" s="205">
        <v>3</v>
      </c>
      <c r="M143" s="205">
        <v>4</v>
      </c>
      <c r="N143" s="205" t="s">
        <v>46</v>
      </c>
      <c r="O143" s="205" t="s">
        <v>45</v>
      </c>
      <c r="P143" s="205" t="s">
        <v>38</v>
      </c>
      <c r="Q143" s="208">
        <v>0.27</v>
      </c>
      <c r="R143" s="205">
        <v>0.49</v>
      </c>
      <c r="S143" s="208" t="s">
        <v>43</v>
      </c>
      <c r="T143" s="205" t="s">
        <v>44</v>
      </c>
      <c r="U143" s="205" t="s">
        <v>35</v>
      </c>
      <c r="V143" s="205" t="s">
        <v>307</v>
      </c>
      <c r="W143" s="229">
        <v>0.14000000000000001</v>
      </c>
      <c r="X143" s="229">
        <v>0.8</v>
      </c>
      <c r="Y143" s="229">
        <v>0.06</v>
      </c>
      <c r="Z143" s="229">
        <v>0.4</v>
      </c>
      <c r="AA143" s="229">
        <v>0.34</v>
      </c>
      <c r="AB143" s="229">
        <v>0.26</v>
      </c>
    </row>
    <row r="144" spans="1:28" s="15" customFormat="1" ht="15" customHeight="1">
      <c r="A144" s="180" t="s">
        <v>1228</v>
      </c>
      <c r="B144" s="275" t="s">
        <v>104</v>
      </c>
      <c r="C144" s="184"/>
      <c r="D144" s="184" t="s">
        <v>35</v>
      </c>
      <c r="E144" s="184"/>
      <c r="F144" s="184" t="s">
        <v>35</v>
      </c>
      <c r="G144" s="283" t="s">
        <v>35</v>
      </c>
      <c r="H144" s="184"/>
      <c r="I144" s="184"/>
      <c r="J144" s="184"/>
      <c r="K144" s="184"/>
      <c r="L144" s="184">
        <v>3</v>
      </c>
      <c r="M144" s="184">
        <v>4</v>
      </c>
      <c r="N144" s="184" t="s">
        <v>46</v>
      </c>
      <c r="O144" s="184" t="s">
        <v>45</v>
      </c>
      <c r="P144" s="184" t="s">
        <v>38</v>
      </c>
      <c r="Q144" s="187">
        <v>0.27</v>
      </c>
      <c r="R144" s="184">
        <v>0.49</v>
      </c>
      <c r="S144" s="281" t="s">
        <v>43</v>
      </c>
      <c r="T144" s="184" t="s">
        <v>44</v>
      </c>
      <c r="U144" s="184" t="s">
        <v>35</v>
      </c>
      <c r="V144" s="184" t="s">
        <v>307</v>
      </c>
      <c r="W144" s="219">
        <v>0.61</v>
      </c>
      <c r="X144" s="219">
        <v>0.02</v>
      </c>
      <c r="Y144" s="219">
        <v>0.37</v>
      </c>
      <c r="Z144" s="219">
        <v>0.57999999999999996</v>
      </c>
      <c r="AA144" s="219">
        <v>0.06</v>
      </c>
      <c r="AB144" s="220">
        <v>0.36</v>
      </c>
    </row>
    <row r="145" spans="1:28" s="15" customFormat="1" ht="15" customHeight="1">
      <c r="A145" s="190" t="s">
        <v>1229</v>
      </c>
      <c r="B145" s="277" t="s">
        <v>109</v>
      </c>
      <c r="C145" s="194"/>
      <c r="D145" s="194" t="s">
        <v>35</v>
      </c>
      <c r="E145" s="194"/>
      <c r="F145" s="194" t="s">
        <v>35</v>
      </c>
      <c r="G145" s="284" t="s">
        <v>35</v>
      </c>
      <c r="H145" s="194"/>
      <c r="I145" s="194"/>
      <c r="J145" s="194"/>
      <c r="K145" s="194"/>
      <c r="L145" s="194">
        <v>3</v>
      </c>
      <c r="M145" s="194">
        <v>4</v>
      </c>
      <c r="N145" s="194" t="s">
        <v>46</v>
      </c>
      <c r="O145" s="194" t="s">
        <v>45</v>
      </c>
      <c r="P145" s="194" t="s">
        <v>38</v>
      </c>
      <c r="Q145" s="197">
        <v>0.27</v>
      </c>
      <c r="R145" s="194">
        <v>0.49</v>
      </c>
      <c r="S145" s="197" t="s">
        <v>43</v>
      </c>
      <c r="T145" s="194" t="s">
        <v>44</v>
      </c>
      <c r="U145" s="194" t="s">
        <v>35</v>
      </c>
      <c r="V145" s="194" t="s">
        <v>307</v>
      </c>
      <c r="W145" s="229">
        <v>0.4</v>
      </c>
      <c r="X145" s="229">
        <v>0.44</v>
      </c>
      <c r="Y145" s="229">
        <v>0.16</v>
      </c>
      <c r="Z145" s="229">
        <v>0.5</v>
      </c>
      <c r="AA145" s="229">
        <v>0.26</v>
      </c>
      <c r="AB145" s="229">
        <v>0.24</v>
      </c>
    </row>
    <row r="146" spans="1:28" s="15" customFormat="1" ht="15" customHeight="1">
      <c r="A146" s="190" t="s">
        <v>1230</v>
      </c>
      <c r="B146" s="277" t="s">
        <v>110</v>
      </c>
      <c r="C146" s="194"/>
      <c r="D146" s="194" t="s">
        <v>35</v>
      </c>
      <c r="E146" s="194"/>
      <c r="F146" s="194" t="s">
        <v>35</v>
      </c>
      <c r="G146" s="284" t="s">
        <v>35</v>
      </c>
      <c r="H146" s="194"/>
      <c r="I146" s="194"/>
      <c r="J146" s="194"/>
      <c r="K146" s="194"/>
      <c r="L146" s="194">
        <v>3</v>
      </c>
      <c r="M146" s="194">
        <v>4</v>
      </c>
      <c r="N146" s="194" t="s">
        <v>46</v>
      </c>
      <c r="O146" s="194" t="s">
        <v>45</v>
      </c>
      <c r="P146" s="194" t="s">
        <v>38</v>
      </c>
      <c r="Q146" s="197">
        <v>0.27</v>
      </c>
      <c r="R146" s="194">
        <v>0.49</v>
      </c>
      <c r="S146" s="197" t="s">
        <v>43</v>
      </c>
      <c r="T146" s="194" t="s">
        <v>44</v>
      </c>
      <c r="U146" s="194" t="s">
        <v>35</v>
      </c>
      <c r="V146" s="194" t="s">
        <v>307</v>
      </c>
      <c r="W146" s="229">
        <v>0.25</v>
      </c>
      <c r="X146" s="229">
        <v>0.65</v>
      </c>
      <c r="Y146" s="229">
        <v>0.1</v>
      </c>
      <c r="Z146" s="229">
        <v>0.43</v>
      </c>
      <c r="AA146" s="229">
        <v>0.33</v>
      </c>
      <c r="AB146" s="229">
        <v>0.24</v>
      </c>
    </row>
    <row r="147" spans="1:28" s="325" customFormat="1" ht="15" customHeight="1">
      <c r="A147" s="252" t="s">
        <v>1231</v>
      </c>
      <c r="B147" s="253" t="s">
        <v>417</v>
      </c>
      <c r="C147" s="224"/>
      <c r="D147" s="224" t="s">
        <v>35</v>
      </c>
      <c r="E147" s="224"/>
      <c r="F147" s="224" t="s">
        <v>35</v>
      </c>
      <c r="G147" s="243" t="s">
        <v>35</v>
      </c>
      <c r="H147" s="224"/>
      <c r="I147" s="224"/>
      <c r="J147" s="224"/>
      <c r="K147" s="224"/>
      <c r="L147" s="224">
        <v>3</v>
      </c>
      <c r="M147" s="224">
        <v>4</v>
      </c>
      <c r="N147" s="224" t="s">
        <v>46</v>
      </c>
      <c r="O147" s="224" t="s">
        <v>45</v>
      </c>
      <c r="P147" s="224" t="s">
        <v>38</v>
      </c>
      <c r="Q147" s="227">
        <v>0.27</v>
      </c>
      <c r="R147" s="224">
        <v>0.49</v>
      </c>
      <c r="S147" s="197" t="s">
        <v>43</v>
      </c>
      <c r="T147" s="228" t="s">
        <v>44</v>
      </c>
      <c r="U147" s="228" t="s">
        <v>35</v>
      </c>
      <c r="V147" s="228" t="s">
        <v>307</v>
      </c>
      <c r="W147" s="229">
        <v>0.09</v>
      </c>
      <c r="X147" s="229">
        <v>0.88</v>
      </c>
      <c r="Y147" s="229">
        <v>0.03</v>
      </c>
      <c r="Z147" s="229">
        <v>0.35</v>
      </c>
      <c r="AA147" s="229">
        <v>0.46</v>
      </c>
      <c r="AB147" s="229">
        <v>0.19</v>
      </c>
    </row>
    <row r="148" spans="1:28" s="15" customFormat="1" ht="15" customHeight="1" thickBot="1">
      <c r="A148" s="201" t="s">
        <v>1232</v>
      </c>
      <c r="B148" s="279" t="s">
        <v>105</v>
      </c>
      <c r="C148" s="205"/>
      <c r="D148" s="205" t="s">
        <v>35</v>
      </c>
      <c r="E148" s="205"/>
      <c r="F148" s="205" t="s">
        <v>35</v>
      </c>
      <c r="G148" s="285" t="s">
        <v>35</v>
      </c>
      <c r="H148" s="205"/>
      <c r="I148" s="205"/>
      <c r="J148" s="205"/>
      <c r="K148" s="205"/>
      <c r="L148" s="205">
        <v>3</v>
      </c>
      <c r="M148" s="205">
        <v>4</v>
      </c>
      <c r="N148" s="205" t="s">
        <v>46</v>
      </c>
      <c r="O148" s="205" t="s">
        <v>45</v>
      </c>
      <c r="P148" s="205" t="s">
        <v>38</v>
      </c>
      <c r="Q148" s="208">
        <v>0.27</v>
      </c>
      <c r="R148" s="205">
        <v>0.49</v>
      </c>
      <c r="S148" s="197" t="s">
        <v>43</v>
      </c>
      <c r="T148" s="205" t="s">
        <v>44</v>
      </c>
      <c r="U148" s="205" t="s">
        <v>35</v>
      </c>
      <c r="V148" s="205" t="s">
        <v>307</v>
      </c>
      <c r="W148" s="229">
        <v>0.09</v>
      </c>
      <c r="X148" s="229">
        <v>0.89</v>
      </c>
      <c r="Y148" s="229">
        <v>0.02</v>
      </c>
      <c r="Z148" s="229">
        <v>0.34</v>
      </c>
      <c r="AA148" s="229">
        <v>0.48</v>
      </c>
      <c r="AB148" s="229">
        <v>0.18</v>
      </c>
    </row>
    <row r="149" spans="1:28" s="15" customFormat="1" ht="15" customHeight="1">
      <c r="A149" s="180" t="s">
        <v>1233</v>
      </c>
      <c r="B149" s="275" t="s">
        <v>234</v>
      </c>
      <c r="C149" s="184"/>
      <c r="D149" s="184"/>
      <c r="E149" s="184"/>
      <c r="F149" s="184" t="s">
        <v>35</v>
      </c>
      <c r="G149" s="283" t="s">
        <v>35</v>
      </c>
      <c r="H149" s="184"/>
      <c r="I149" s="184"/>
      <c r="J149" s="184"/>
      <c r="K149" s="184"/>
      <c r="L149" s="184">
        <v>3</v>
      </c>
      <c r="M149" s="184">
        <v>3</v>
      </c>
      <c r="N149" s="276" t="s">
        <v>36</v>
      </c>
      <c r="O149" s="184" t="s">
        <v>37</v>
      </c>
      <c r="P149" s="184" t="s">
        <v>236</v>
      </c>
      <c r="Q149" s="187">
        <v>0.17</v>
      </c>
      <c r="R149" s="184">
        <v>0.45</v>
      </c>
      <c r="S149" s="184" t="s">
        <v>43</v>
      </c>
      <c r="T149" s="184" t="s">
        <v>314</v>
      </c>
      <c r="U149" s="184" t="s">
        <v>35</v>
      </c>
      <c r="V149" s="184" t="s">
        <v>307</v>
      </c>
      <c r="W149" s="219">
        <v>0.48</v>
      </c>
      <c r="X149" s="219">
        <v>0.19</v>
      </c>
      <c r="Y149" s="219">
        <v>0.33</v>
      </c>
      <c r="Z149" s="219" t="s">
        <v>307</v>
      </c>
      <c r="AA149" s="219" t="s">
        <v>307</v>
      </c>
      <c r="AB149" s="220" t="s">
        <v>307</v>
      </c>
    </row>
    <row r="150" spans="1:28" s="15" customFormat="1" ht="15" customHeight="1">
      <c r="A150" s="291" t="s">
        <v>1234</v>
      </c>
      <c r="B150" s="292" t="s">
        <v>233</v>
      </c>
      <c r="C150" s="198"/>
      <c r="D150" s="198"/>
      <c r="E150" s="198"/>
      <c r="F150" s="198" t="s">
        <v>35</v>
      </c>
      <c r="G150" s="310" t="s">
        <v>35</v>
      </c>
      <c r="H150" s="198"/>
      <c r="I150" s="198"/>
      <c r="J150" s="198"/>
      <c r="K150" s="198"/>
      <c r="L150" s="198">
        <v>3</v>
      </c>
      <c r="M150" s="198">
        <v>3</v>
      </c>
      <c r="N150" s="290" t="s">
        <v>36</v>
      </c>
      <c r="O150" s="198" t="s">
        <v>37</v>
      </c>
      <c r="P150" s="198" t="s">
        <v>236</v>
      </c>
      <c r="Q150" s="281">
        <v>0.17</v>
      </c>
      <c r="R150" s="198">
        <v>0.45</v>
      </c>
      <c r="S150" s="198" t="s">
        <v>43</v>
      </c>
      <c r="T150" s="198" t="s">
        <v>314</v>
      </c>
      <c r="U150" s="198" t="s">
        <v>35</v>
      </c>
      <c r="V150" s="198" t="s">
        <v>307</v>
      </c>
      <c r="W150" s="264">
        <v>0.28000000000000003</v>
      </c>
      <c r="X150" s="264">
        <v>0.53</v>
      </c>
      <c r="Y150" s="264">
        <v>0.19</v>
      </c>
      <c r="Z150" s="264" t="s">
        <v>307</v>
      </c>
      <c r="AA150" s="264" t="s">
        <v>307</v>
      </c>
      <c r="AB150" s="265" t="s">
        <v>307</v>
      </c>
    </row>
    <row r="151" spans="1:28" s="15" customFormat="1" ht="15" customHeight="1" thickBot="1">
      <c r="A151" s="201" t="s">
        <v>1235</v>
      </c>
      <c r="B151" s="279" t="s">
        <v>235</v>
      </c>
      <c r="C151" s="205"/>
      <c r="D151" s="205"/>
      <c r="E151" s="205"/>
      <c r="F151" s="205" t="s">
        <v>35</v>
      </c>
      <c r="G151" s="285" t="s">
        <v>35</v>
      </c>
      <c r="H151" s="205"/>
      <c r="I151" s="205"/>
      <c r="J151" s="205"/>
      <c r="K151" s="205"/>
      <c r="L151" s="205">
        <v>3</v>
      </c>
      <c r="M151" s="205">
        <v>3</v>
      </c>
      <c r="N151" s="280" t="s">
        <v>36</v>
      </c>
      <c r="O151" s="205" t="s">
        <v>37</v>
      </c>
      <c r="P151" s="205" t="s">
        <v>236</v>
      </c>
      <c r="Q151" s="208">
        <v>0.17</v>
      </c>
      <c r="R151" s="205">
        <v>0.45</v>
      </c>
      <c r="S151" s="205" t="s">
        <v>43</v>
      </c>
      <c r="T151" s="205" t="s">
        <v>314</v>
      </c>
      <c r="U151" s="205" t="s">
        <v>35</v>
      </c>
      <c r="V151" s="205" t="s">
        <v>307</v>
      </c>
      <c r="W151" s="238">
        <v>0.36</v>
      </c>
      <c r="X151" s="238">
        <v>0.37</v>
      </c>
      <c r="Y151" s="238">
        <v>0.27</v>
      </c>
      <c r="Z151" s="238" t="s">
        <v>307</v>
      </c>
      <c r="AA151" s="238" t="s">
        <v>307</v>
      </c>
      <c r="AB151" s="239" t="s">
        <v>307</v>
      </c>
    </row>
    <row r="152" spans="1:28" s="15" customFormat="1" ht="15" customHeight="1">
      <c r="A152" s="250" t="s">
        <v>1236</v>
      </c>
      <c r="B152" s="251" t="s">
        <v>418</v>
      </c>
      <c r="C152" s="214"/>
      <c r="D152" s="214"/>
      <c r="E152" s="214"/>
      <c r="F152" s="214"/>
      <c r="G152" s="215" t="s">
        <v>35</v>
      </c>
      <c r="H152" s="214"/>
      <c r="I152" s="214"/>
      <c r="J152" s="214"/>
      <c r="K152" s="214"/>
      <c r="L152" s="216">
        <v>1</v>
      </c>
      <c r="M152" s="216"/>
      <c r="N152" s="214" t="s">
        <v>36</v>
      </c>
      <c r="O152" s="218" t="s">
        <v>37</v>
      </c>
      <c r="P152" s="214">
        <v>127</v>
      </c>
      <c r="Q152" s="214">
        <v>0.22</v>
      </c>
      <c r="R152" s="214">
        <v>0.38</v>
      </c>
      <c r="S152" s="218" t="s">
        <v>43</v>
      </c>
      <c r="T152" s="218" t="s">
        <v>41</v>
      </c>
      <c r="U152" s="218" t="s">
        <v>307</v>
      </c>
      <c r="V152" s="218" t="s">
        <v>307</v>
      </c>
      <c r="W152" s="219">
        <v>0.35</v>
      </c>
      <c r="X152" s="219">
        <v>0.49</v>
      </c>
      <c r="Y152" s="219">
        <v>0.16</v>
      </c>
      <c r="Z152" s="219" t="s">
        <v>307</v>
      </c>
      <c r="AA152" s="219" t="s">
        <v>307</v>
      </c>
      <c r="AB152" s="220" t="s">
        <v>307</v>
      </c>
    </row>
    <row r="153" spans="1:28" s="15" customFormat="1" ht="15" customHeight="1">
      <c r="A153" s="326" t="s">
        <v>1237</v>
      </c>
      <c r="B153" s="327" t="s">
        <v>419</v>
      </c>
      <c r="C153" s="261"/>
      <c r="D153" s="261"/>
      <c r="E153" s="261"/>
      <c r="F153" s="261"/>
      <c r="G153" s="328" t="s">
        <v>35</v>
      </c>
      <c r="H153" s="261"/>
      <c r="I153" s="261"/>
      <c r="J153" s="261"/>
      <c r="K153" s="261"/>
      <c r="L153" s="329">
        <v>1</v>
      </c>
      <c r="M153" s="329"/>
      <c r="N153" s="261" t="s">
        <v>36</v>
      </c>
      <c r="O153" s="263" t="s">
        <v>37</v>
      </c>
      <c r="P153" s="261">
        <v>127</v>
      </c>
      <c r="Q153" s="261">
        <v>0.22</v>
      </c>
      <c r="R153" s="261">
        <v>0.38</v>
      </c>
      <c r="S153" s="263" t="s">
        <v>43</v>
      </c>
      <c r="T153" s="263" t="s">
        <v>41</v>
      </c>
      <c r="U153" s="263" t="s">
        <v>307</v>
      </c>
      <c r="V153" s="263" t="s">
        <v>307</v>
      </c>
      <c r="W153" s="264">
        <v>0.6</v>
      </c>
      <c r="X153" s="264">
        <v>0.08</v>
      </c>
      <c r="Y153" s="264">
        <v>0.32</v>
      </c>
      <c r="Z153" s="264" t="s">
        <v>307</v>
      </c>
      <c r="AA153" s="264" t="s">
        <v>307</v>
      </c>
      <c r="AB153" s="265" t="s">
        <v>307</v>
      </c>
    </row>
    <row r="154" spans="1:28" s="15" customFormat="1" ht="15" customHeight="1">
      <c r="A154" s="252" t="s">
        <v>1238</v>
      </c>
      <c r="B154" s="253" t="s">
        <v>420</v>
      </c>
      <c r="C154" s="224"/>
      <c r="D154" s="224"/>
      <c r="E154" s="224"/>
      <c r="F154" s="224"/>
      <c r="G154" s="225" t="s">
        <v>35</v>
      </c>
      <c r="H154" s="224"/>
      <c r="I154" s="224"/>
      <c r="J154" s="224"/>
      <c r="K154" s="224"/>
      <c r="L154" s="226">
        <v>1</v>
      </c>
      <c r="M154" s="226"/>
      <c r="N154" s="224" t="s">
        <v>36</v>
      </c>
      <c r="O154" s="228" t="s">
        <v>37</v>
      </c>
      <c r="P154" s="224">
        <v>127</v>
      </c>
      <c r="Q154" s="224">
        <v>0.22</v>
      </c>
      <c r="R154" s="224">
        <v>0.38</v>
      </c>
      <c r="S154" s="228" t="s">
        <v>43</v>
      </c>
      <c r="T154" s="228" t="s">
        <v>41</v>
      </c>
      <c r="U154" s="263" t="s">
        <v>307</v>
      </c>
      <c r="V154" s="263" t="s">
        <v>307</v>
      </c>
      <c r="W154" s="264">
        <v>0.56000000000000005</v>
      </c>
      <c r="X154" s="264">
        <v>0.13</v>
      </c>
      <c r="Y154" s="264">
        <v>0.31</v>
      </c>
      <c r="Z154" s="264" t="s">
        <v>307</v>
      </c>
      <c r="AA154" s="264" t="s">
        <v>307</v>
      </c>
      <c r="AB154" s="265" t="s">
        <v>307</v>
      </c>
    </row>
    <row r="155" spans="1:28" s="15" customFormat="1" ht="15" customHeight="1">
      <c r="A155" s="252" t="s">
        <v>1239</v>
      </c>
      <c r="B155" s="253" t="s">
        <v>421</v>
      </c>
      <c r="C155" s="224"/>
      <c r="D155" s="224"/>
      <c r="E155" s="224"/>
      <c r="F155" s="224"/>
      <c r="G155" s="225" t="s">
        <v>35</v>
      </c>
      <c r="H155" s="224"/>
      <c r="I155" s="224"/>
      <c r="J155" s="224"/>
      <c r="K155" s="224"/>
      <c r="L155" s="226">
        <v>1</v>
      </c>
      <c r="M155" s="226"/>
      <c r="N155" s="224" t="s">
        <v>36</v>
      </c>
      <c r="O155" s="228" t="s">
        <v>37</v>
      </c>
      <c r="P155" s="224">
        <v>127</v>
      </c>
      <c r="Q155" s="224">
        <v>0.22</v>
      </c>
      <c r="R155" s="224">
        <v>0.38</v>
      </c>
      <c r="S155" s="228" t="s">
        <v>43</v>
      </c>
      <c r="T155" s="228" t="s">
        <v>41</v>
      </c>
      <c r="U155" s="263" t="s">
        <v>307</v>
      </c>
      <c r="V155" s="263" t="s">
        <v>307</v>
      </c>
      <c r="W155" s="264">
        <v>0.52</v>
      </c>
      <c r="X155" s="264">
        <v>0.18</v>
      </c>
      <c r="Y155" s="264">
        <v>0.3</v>
      </c>
      <c r="Z155" s="264" t="s">
        <v>307</v>
      </c>
      <c r="AA155" s="264" t="s">
        <v>307</v>
      </c>
      <c r="AB155" s="265" t="s">
        <v>307</v>
      </c>
    </row>
    <row r="156" spans="1:28" s="15" customFormat="1" ht="15" customHeight="1">
      <c r="A156" s="252" t="s">
        <v>1240</v>
      </c>
      <c r="B156" s="253" t="s">
        <v>422</v>
      </c>
      <c r="C156" s="224"/>
      <c r="D156" s="224"/>
      <c r="E156" s="224"/>
      <c r="F156" s="224"/>
      <c r="G156" s="225" t="s">
        <v>35</v>
      </c>
      <c r="H156" s="224"/>
      <c r="I156" s="224"/>
      <c r="J156" s="224"/>
      <c r="K156" s="224"/>
      <c r="L156" s="226">
        <v>1</v>
      </c>
      <c r="M156" s="226"/>
      <c r="N156" s="224" t="s">
        <v>36</v>
      </c>
      <c r="O156" s="228" t="s">
        <v>37</v>
      </c>
      <c r="P156" s="224">
        <v>127</v>
      </c>
      <c r="Q156" s="224">
        <v>0.22</v>
      </c>
      <c r="R156" s="224">
        <v>0.38</v>
      </c>
      <c r="S156" s="228" t="s">
        <v>43</v>
      </c>
      <c r="T156" s="228" t="s">
        <v>41</v>
      </c>
      <c r="U156" s="263" t="s">
        <v>307</v>
      </c>
      <c r="V156" s="263" t="s">
        <v>307</v>
      </c>
      <c r="W156" s="264">
        <v>0.48</v>
      </c>
      <c r="X156" s="264">
        <v>0.22</v>
      </c>
      <c r="Y156" s="264">
        <v>0.3</v>
      </c>
      <c r="Z156" s="264" t="s">
        <v>307</v>
      </c>
      <c r="AA156" s="264" t="s">
        <v>307</v>
      </c>
      <c r="AB156" s="265" t="s">
        <v>307</v>
      </c>
    </row>
    <row r="157" spans="1:28" s="15" customFormat="1" ht="15" customHeight="1">
      <c r="A157" s="252" t="s">
        <v>1241</v>
      </c>
      <c r="B157" s="253" t="s">
        <v>423</v>
      </c>
      <c r="C157" s="224"/>
      <c r="D157" s="224"/>
      <c r="E157" s="224"/>
      <c r="F157" s="224"/>
      <c r="G157" s="225" t="s">
        <v>35</v>
      </c>
      <c r="H157" s="224"/>
      <c r="I157" s="224"/>
      <c r="J157" s="224"/>
      <c r="K157" s="224"/>
      <c r="L157" s="226">
        <v>1</v>
      </c>
      <c r="M157" s="226"/>
      <c r="N157" s="224" t="s">
        <v>36</v>
      </c>
      <c r="O157" s="228" t="s">
        <v>37</v>
      </c>
      <c r="P157" s="224">
        <v>127</v>
      </c>
      <c r="Q157" s="224">
        <v>0.22</v>
      </c>
      <c r="R157" s="224">
        <v>0.38</v>
      </c>
      <c r="S157" s="228" t="s">
        <v>43</v>
      </c>
      <c r="T157" s="228" t="s">
        <v>41</v>
      </c>
      <c r="U157" s="263" t="s">
        <v>307</v>
      </c>
      <c r="V157" s="263" t="s">
        <v>307</v>
      </c>
      <c r="W157" s="264">
        <v>0.39</v>
      </c>
      <c r="X157" s="264">
        <v>0.4</v>
      </c>
      <c r="Y157" s="264">
        <v>0.21</v>
      </c>
      <c r="Z157" s="264" t="s">
        <v>307</v>
      </c>
      <c r="AA157" s="264" t="s">
        <v>307</v>
      </c>
      <c r="AB157" s="265" t="s">
        <v>307</v>
      </c>
    </row>
    <row r="158" spans="1:28" s="15" customFormat="1" ht="15" customHeight="1">
      <c r="A158" s="252" t="s">
        <v>1242</v>
      </c>
      <c r="B158" s="253" t="s">
        <v>424</v>
      </c>
      <c r="C158" s="224"/>
      <c r="D158" s="224"/>
      <c r="E158" s="224"/>
      <c r="F158" s="224"/>
      <c r="G158" s="225" t="s">
        <v>35</v>
      </c>
      <c r="H158" s="224"/>
      <c r="I158" s="224"/>
      <c r="J158" s="224"/>
      <c r="K158" s="224"/>
      <c r="L158" s="226">
        <v>1</v>
      </c>
      <c r="M158" s="226"/>
      <c r="N158" s="224" t="s">
        <v>36</v>
      </c>
      <c r="O158" s="228" t="s">
        <v>37</v>
      </c>
      <c r="P158" s="224">
        <v>127</v>
      </c>
      <c r="Q158" s="224">
        <v>0.22</v>
      </c>
      <c r="R158" s="224">
        <v>0.38</v>
      </c>
      <c r="S158" s="228" t="s">
        <v>43</v>
      </c>
      <c r="T158" s="228" t="s">
        <v>41</v>
      </c>
      <c r="U158" s="263" t="s">
        <v>307</v>
      </c>
      <c r="V158" s="263" t="s">
        <v>307</v>
      </c>
      <c r="W158" s="264">
        <v>0.39</v>
      </c>
      <c r="X158" s="264">
        <v>0.4</v>
      </c>
      <c r="Y158" s="264">
        <v>0.21</v>
      </c>
      <c r="Z158" s="264" t="s">
        <v>307</v>
      </c>
      <c r="AA158" s="264" t="s">
        <v>307</v>
      </c>
      <c r="AB158" s="265" t="s">
        <v>307</v>
      </c>
    </row>
    <row r="159" spans="1:28" s="15" customFormat="1" ht="15" customHeight="1" thickBot="1">
      <c r="A159" s="259" t="s">
        <v>1243</v>
      </c>
      <c r="B159" s="260" t="s">
        <v>425</v>
      </c>
      <c r="C159" s="233"/>
      <c r="D159" s="233"/>
      <c r="E159" s="233"/>
      <c r="F159" s="233"/>
      <c r="G159" s="234" t="s">
        <v>35</v>
      </c>
      <c r="H159" s="233"/>
      <c r="I159" s="233"/>
      <c r="J159" s="233"/>
      <c r="K159" s="233"/>
      <c r="L159" s="235">
        <v>1</v>
      </c>
      <c r="M159" s="235"/>
      <c r="N159" s="233" t="s">
        <v>36</v>
      </c>
      <c r="O159" s="237" t="s">
        <v>37</v>
      </c>
      <c r="P159" s="233">
        <v>127</v>
      </c>
      <c r="Q159" s="233">
        <v>0.22</v>
      </c>
      <c r="R159" s="233">
        <v>0.38</v>
      </c>
      <c r="S159" s="237" t="s">
        <v>43</v>
      </c>
      <c r="T159" s="237" t="s">
        <v>41</v>
      </c>
      <c r="U159" s="330" t="s">
        <v>307</v>
      </c>
      <c r="V159" s="330" t="s">
        <v>307</v>
      </c>
      <c r="W159" s="331">
        <v>0.16</v>
      </c>
      <c r="X159" s="331">
        <v>0.78</v>
      </c>
      <c r="Y159" s="331">
        <v>0.06</v>
      </c>
      <c r="Z159" s="331" t="s">
        <v>307</v>
      </c>
      <c r="AA159" s="331" t="s">
        <v>307</v>
      </c>
      <c r="AB159" s="332" t="s">
        <v>307</v>
      </c>
    </row>
    <row r="160" spans="1:28" s="339" customFormat="1" ht="15" customHeight="1">
      <c r="A160" s="333" t="s">
        <v>1244</v>
      </c>
      <c r="B160" s="334" t="s">
        <v>426</v>
      </c>
      <c r="C160" s="335"/>
      <c r="D160" s="184"/>
      <c r="E160" s="184"/>
      <c r="F160" s="184"/>
      <c r="G160" s="185" t="s">
        <v>35</v>
      </c>
      <c r="H160" s="184"/>
      <c r="I160" s="184"/>
      <c r="J160" s="184"/>
      <c r="K160" s="184"/>
      <c r="L160" s="182" t="s">
        <v>112</v>
      </c>
      <c r="M160" s="184"/>
      <c r="N160" s="336" t="s">
        <v>36</v>
      </c>
      <c r="O160" s="283" t="s">
        <v>37</v>
      </c>
      <c r="P160" s="283">
        <v>127</v>
      </c>
      <c r="Q160" s="337">
        <v>0.17</v>
      </c>
      <c r="R160" s="283">
        <v>0.41</v>
      </c>
      <c r="S160" s="228" t="s">
        <v>43</v>
      </c>
      <c r="T160" s="338" t="s">
        <v>218</v>
      </c>
      <c r="U160" s="338" t="s">
        <v>307</v>
      </c>
      <c r="V160" s="338" t="s">
        <v>307</v>
      </c>
      <c r="W160" s="219" t="s">
        <v>307</v>
      </c>
      <c r="X160" s="219" t="s">
        <v>307</v>
      </c>
      <c r="Y160" s="219" t="s">
        <v>307</v>
      </c>
      <c r="Z160" s="219" t="s">
        <v>307</v>
      </c>
      <c r="AA160" s="219" t="s">
        <v>307</v>
      </c>
      <c r="AB160" s="220" t="s">
        <v>307</v>
      </c>
    </row>
    <row r="161" spans="1:28" s="339" customFormat="1" ht="15" customHeight="1">
      <c r="A161" s="340" t="s">
        <v>1245</v>
      </c>
      <c r="B161" s="341" t="s">
        <v>427</v>
      </c>
      <c r="C161" s="342"/>
      <c r="D161" s="194"/>
      <c r="E161" s="194"/>
      <c r="F161" s="194"/>
      <c r="G161" s="195" t="s">
        <v>35</v>
      </c>
      <c r="H161" s="194"/>
      <c r="I161" s="194"/>
      <c r="J161" s="194"/>
      <c r="K161" s="194"/>
      <c r="L161" s="192" t="s">
        <v>112</v>
      </c>
      <c r="M161" s="194"/>
      <c r="N161" s="343" t="s">
        <v>36</v>
      </c>
      <c r="O161" s="284" t="s">
        <v>37</v>
      </c>
      <c r="P161" s="284">
        <v>127</v>
      </c>
      <c r="Q161" s="344">
        <v>0.17</v>
      </c>
      <c r="R161" s="284">
        <v>0.41</v>
      </c>
      <c r="S161" s="228" t="s">
        <v>43</v>
      </c>
      <c r="T161" s="345" t="s">
        <v>218</v>
      </c>
      <c r="U161" s="345" t="s">
        <v>307</v>
      </c>
      <c r="V161" s="345" t="s">
        <v>307</v>
      </c>
      <c r="W161" s="229" t="s">
        <v>307</v>
      </c>
      <c r="X161" s="229" t="s">
        <v>307</v>
      </c>
      <c r="Y161" s="229" t="s">
        <v>307</v>
      </c>
      <c r="Z161" s="229" t="s">
        <v>307</v>
      </c>
      <c r="AA161" s="229" t="s">
        <v>307</v>
      </c>
      <c r="AB161" s="230" t="s">
        <v>307</v>
      </c>
    </row>
    <row r="162" spans="1:28" s="339" customFormat="1" ht="15" customHeight="1">
      <c r="A162" s="340" t="s">
        <v>1246</v>
      </c>
      <c r="B162" s="341" t="s">
        <v>428</v>
      </c>
      <c r="C162" s="342"/>
      <c r="D162" s="194"/>
      <c r="E162" s="194"/>
      <c r="F162" s="194"/>
      <c r="G162" s="195" t="s">
        <v>35</v>
      </c>
      <c r="H162" s="194"/>
      <c r="I162" s="194"/>
      <c r="J162" s="194"/>
      <c r="K162" s="194"/>
      <c r="L162" s="192" t="s">
        <v>112</v>
      </c>
      <c r="M162" s="194"/>
      <c r="N162" s="343" t="s">
        <v>36</v>
      </c>
      <c r="O162" s="284" t="s">
        <v>37</v>
      </c>
      <c r="P162" s="284">
        <v>127</v>
      </c>
      <c r="Q162" s="344">
        <v>0.17</v>
      </c>
      <c r="R162" s="284">
        <v>0.41</v>
      </c>
      <c r="S162" s="228" t="s">
        <v>43</v>
      </c>
      <c r="T162" s="345" t="s">
        <v>218</v>
      </c>
      <c r="U162" s="345" t="s">
        <v>307</v>
      </c>
      <c r="V162" s="345" t="s">
        <v>307</v>
      </c>
      <c r="W162" s="229" t="s">
        <v>307</v>
      </c>
      <c r="X162" s="229" t="s">
        <v>307</v>
      </c>
      <c r="Y162" s="229" t="s">
        <v>307</v>
      </c>
      <c r="Z162" s="229" t="s">
        <v>307</v>
      </c>
      <c r="AA162" s="229" t="s">
        <v>307</v>
      </c>
      <c r="AB162" s="230" t="s">
        <v>307</v>
      </c>
    </row>
    <row r="163" spans="1:28" s="339" customFormat="1" ht="15" customHeight="1">
      <c r="A163" s="340" t="s">
        <v>1247</v>
      </c>
      <c r="B163" s="341" t="s">
        <v>429</v>
      </c>
      <c r="C163" s="342"/>
      <c r="D163" s="194"/>
      <c r="E163" s="194"/>
      <c r="F163" s="194"/>
      <c r="G163" s="195" t="s">
        <v>35</v>
      </c>
      <c r="H163" s="194"/>
      <c r="I163" s="194"/>
      <c r="J163" s="194"/>
      <c r="K163" s="194"/>
      <c r="L163" s="192" t="s">
        <v>112</v>
      </c>
      <c r="M163" s="194"/>
      <c r="N163" s="343" t="s">
        <v>36</v>
      </c>
      <c r="O163" s="284" t="s">
        <v>37</v>
      </c>
      <c r="P163" s="284">
        <v>127</v>
      </c>
      <c r="Q163" s="344">
        <v>0.17</v>
      </c>
      <c r="R163" s="284">
        <v>0.41</v>
      </c>
      <c r="S163" s="228" t="s">
        <v>43</v>
      </c>
      <c r="T163" s="345" t="s">
        <v>218</v>
      </c>
      <c r="U163" s="345" t="s">
        <v>307</v>
      </c>
      <c r="V163" s="345" t="s">
        <v>307</v>
      </c>
      <c r="W163" s="229" t="s">
        <v>307</v>
      </c>
      <c r="X163" s="229" t="s">
        <v>307</v>
      </c>
      <c r="Y163" s="229" t="s">
        <v>307</v>
      </c>
      <c r="Z163" s="229" t="s">
        <v>307</v>
      </c>
      <c r="AA163" s="229" t="s">
        <v>307</v>
      </c>
      <c r="AB163" s="230" t="s">
        <v>307</v>
      </c>
    </row>
    <row r="164" spans="1:28" s="339" customFormat="1" ht="15" customHeight="1">
      <c r="A164" s="340" t="s">
        <v>1248</v>
      </c>
      <c r="B164" s="341" t="s">
        <v>430</v>
      </c>
      <c r="C164" s="342"/>
      <c r="D164" s="194"/>
      <c r="E164" s="194"/>
      <c r="F164" s="194"/>
      <c r="G164" s="195" t="s">
        <v>35</v>
      </c>
      <c r="H164" s="194"/>
      <c r="I164" s="194"/>
      <c r="J164" s="194"/>
      <c r="K164" s="194"/>
      <c r="L164" s="192" t="s">
        <v>112</v>
      </c>
      <c r="M164" s="194"/>
      <c r="N164" s="343" t="s">
        <v>36</v>
      </c>
      <c r="O164" s="284" t="s">
        <v>37</v>
      </c>
      <c r="P164" s="284">
        <v>127</v>
      </c>
      <c r="Q164" s="344">
        <v>0.17</v>
      </c>
      <c r="R164" s="284">
        <v>0.41</v>
      </c>
      <c r="S164" s="228" t="s">
        <v>43</v>
      </c>
      <c r="T164" s="345" t="s">
        <v>218</v>
      </c>
      <c r="U164" s="345" t="s">
        <v>307</v>
      </c>
      <c r="V164" s="345" t="s">
        <v>307</v>
      </c>
      <c r="W164" s="229" t="s">
        <v>307</v>
      </c>
      <c r="X164" s="229" t="s">
        <v>307</v>
      </c>
      <c r="Y164" s="229" t="s">
        <v>307</v>
      </c>
      <c r="Z164" s="229" t="s">
        <v>307</v>
      </c>
      <c r="AA164" s="229" t="s">
        <v>307</v>
      </c>
      <c r="AB164" s="230" t="s">
        <v>307</v>
      </c>
    </row>
    <row r="165" spans="1:28" s="339" customFormat="1" ht="15" customHeight="1">
      <c r="A165" s="340" t="s">
        <v>1249</v>
      </c>
      <c r="B165" s="341" t="s">
        <v>431</v>
      </c>
      <c r="C165" s="342"/>
      <c r="D165" s="194"/>
      <c r="E165" s="194"/>
      <c r="F165" s="194"/>
      <c r="G165" s="195" t="s">
        <v>35</v>
      </c>
      <c r="H165" s="194"/>
      <c r="I165" s="194"/>
      <c r="J165" s="194"/>
      <c r="K165" s="194"/>
      <c r="L165" s="192" t="s">
        <v>112</v>
      </c>
      <c r="M165" s="194"/>
      <c r="N165" s="343" t="s">
        <v>36</v>
      </c>
      <c r="O165" s="284" t="s">
        <v>37</v>
      </c>
      <c r="P165" s="284">
        <v>127</v>
      </c>
      <c r="Q165" s="344">
        <v>0.17</v>
      </c>
      <c r="R165" s="284">
        <v>0.41</v>
      </c>
      <c r="S165" s="228" t="s">
        <v>43</v>
      </c>
      <c r="T165" s="345" t="s">
        <v>218</v>
      </c>
      <c r="U165" s="345" t="s">
        <v>307</v>
      </c>
      <c r="V165" s="345" t="s">
        <v>307</v>
      </c>
      <c r="W165" s="229" t="s">
        <v>307</v>
      </c>
      <c r="X165" s="229" t="s">
        <v>307</v>
      </c>
      <c r="Y165" s="229" t="s">
        <v>307</v>
      </c>
      <c r="Z165" s="229" t="s">
        <v>307</v>
      </c>
      <c r="AA165" s="229" t="s">
        <v>307</v>
      </c>
      <c r="AB165" s="230" t="s">
        <v>307</v>
      </c>
    </row>
    <row r="166" spans="1:28" s="339" customFormat="1" ht="15" customHeight="1" thickBot="1">
      <c r="A166" s="346" t="s">
        <v>1250</v>
      </c>
      <c r="B166" s="347" t="s">
        <v>432</v>
      </c>
      <c r="C166" s="348"/>
      <c r="D166" s="205"/>
      <c r="E166" s="205"/>
      <c r="F166" s="205"/>
      <c r="G166" s="206" t="s">
        <v>35</v>
      </c>
      <c r="H166" s="205"/>
      <c r="I166" s="205"/>
      <c r="J166" s="205"/>
      <c r="K166" s="205"/>
      <c r="L166" s="203" t="s">
        <v>112</v>
      </c>
      <c r="M166" s="205"/>
      <c r="N166" s="349" t="s">
        <v>36</v>
      </c>
      <c r="O166" s="285" t="s">
        <v>37</v>
      </c>
      <c r="P166" s="285">
        <v>127</v>
      </c>
      <c r="Q166" s="350">
        <v>0.17</v>
      </c>
      <c r="R166" s="285">
        <v>0.41</v>
      </c>
      <c r="S166" s="237" t="s">
        <v>43</v>
      </c>
      <c r="T166" s="351" t="s">
        <v>218</v>
      </c>
      <c r="U166" s="351" t="s">
        <v>307</v>
      </c>
      <c r="V166" s="351" t="s">
        <v>307</v>
      </c>
      <c r="W166" s="238" t="s">
        <v>307</v>
      </c>
      <c r="X166" s="238" t="s">
        <v>307</v>
      </c>
      <c r="Y166" s="238" t="s">
        <v>307</v>
      </c>
      <c r="Z166" s="238" t="s">
        <v>307</v>
      </c>
      <c r="AA166" s="238" t="s">
        <v>307</v>
      </c>
      <c r="AB166" s="239" t="s">
        <v>307</v>
      </c>
    </row>
    <row r="167" spans="1:28" s="15" customFormat="1" ht="15" customHeight="1">
      <c r="A167" s="180" t="s">
        <v>1251</v>
      </c>
      <c r="B167" s="275" t="s">
        <v>214</v>
      </c>
      <c r="C167" s="184"/>
      <c r="D167" s="184"/>
      <c r="E167" s="184"/>
      <c r="F167" s="184"/>
      <c r="G167" s="185" t="s">
        <v>35</v>
      </c>
      <c r="H167" s="184"/>
      <c r="I167" s="184"/>
      <c r="J167" s="184"/>
      <c r="K167" s="184"/>
      <c r="L167" s="182" t="s">
        <v>433</v>
      </c>
      <c r="M167" s="184"/>
      <c r="N167" s="276" t="s">
        <v>36</v>
      </c>
      <c r="O167" s="184" t="s">
        <v>39</v>
      </c>
      <c r="P167" s="184">
        <v>127</v>
      </c>
      <c r="Q167" s="187">
        <v>0.16500000000000001</v>
      </c>
      <c r="R167" s="187">
        <v>0.4</v>
      </c>
      <c r="S167" s="281" t="s">
        <v>43</v>
      </c>
      <c r="T167" s="281" t="s">
        <v>388</v>
      </c>
      <c r="U167" s="182" t="s">
        <v>307</v>
      </c>
      <c r="V167" s="182" t="s">
        <v>307</v>
      </c>
      <c r="W167" s="219" t="s">
        <v>219</v>
      </c>
      <c r="X167" s="219" t="s">
        <v>220</v>
      </c>
      <c r="Y167" s="219" t="s">
        <v>221</v>
      </c>
      <c r="Z167" s="219" t="s">
        <v>307</v>
      </c>
      <c r="AA167" s="219" t="s">
        <v>307</v>
      </c>
      <c r="AB167" s="220" t="s">
        <v>307</v>
      </c>
    </row>
    <row r="168" spans="1:28" s="15" customFormat="1" ht="15" customHeight="1">
      <c r="A168" s="190" t="s">
        <v>1252</v>
      </c>
      <c r="B168" s="277" t="s">
        <v>215</v>
      </c>
      <c r="C168" s="194"/>
      <c r="D168" s="194"/>
      <c r="E168" s="194"/>
      <c r="F168" s="194"/>
      <c r="G168" s="195" t="s">
        <v>35</v>
      </c>
      <c r="H168" s="194"/>
      <c r="I168" s="194"/>
      <c r="J168" s="194"/>
      <c r="K168" s="194"/>
      <c r="L168" s="192" t="s">
        <v>433</v>
      </c>
      <c r="M168" s="194"/>
      <c r="N168" s="278" t="s">
        <v>36</v>
      </c>
      <c r="O168" s="194" t="s">
        <v>39</v>
      </c>
      <c r="P168" s="194">
        <v>127</v>
      </c>
      <c r="Q168" s="197">
        <v>0.16500000000000001</v>
      </c>
      <c r="R168" s="197">
        <v>0.4</v>
      </c>
      <c r="S168" s="281" t="s">
        <v>43</v>
      </c>
      <c r="T168" s="192" t="s">
        <v>388</v>
      </c>
      <c r="U168" s="192" t="s">
        <v>307</v>
      </c>
      <c r="V168" s="192" t="s">
        <v>307</v>
      </c>
      <c r="W168" s="229" t="s">
        <v>222</v>
      </c>
      <c r="X168" s="229" t="s">
        <v>223</v>
      </c>
      <c r="Y168" s="229" t="s">
        <v>224</v>
      </c>
      <c r="Z168" s="229" t="s">
        <v>307</v>
      </c>
      <c r="AA168" s="229" t="s">
        <v>307</v>
      </c>
      <c r="AB168" s="230" t="s">
        <v>307</v>
      </c>
    </row>
    <row r="169" spans="1:28" s="15" customFormat="1" ht="15" customHeight="1">
      <c r="A169" s="190" t="s">
        <v>1253</v>
      </c>
      <c r="B169" s="277" t="s">
        <v>216</v>
      </c>
      <c r="C169" s="194"/>
      <c r="D169" s="194"/>
      <c r="E169" s="194"/>
      <c r="F169" s="194"/>
      <c r="G169" s="195" t="s">
        <v>35</v>
      </c>
      <c r="H169" s="194"/>
      <c r="I169" s="194"/>
      <c r="J169" s="194"/>
      <c r="K169" s="194"/>
      <c r="L169" s="192" t="s">
        <v>433</v>
      </c>
      <c r="M169" s="194"/>
      <c r="N169" s="278" t="s">
        <v>36</v>
      </c>
      <c r="O169" s="194" t="s">
        <v>39</v>
      </c>
      <c r="P169" s="194">
        <v>127</v>
      </c>
      <c r="Q169" s="197">
        <v>0.16500000000000001</v>
      </c>
      <c r="R169" s="197">
        <v>0.4</v>
      </c>
      <c r="S169" s="281" t="s">
        <v>43</v>
      </c>
      <c r="T169" s="192" t="s">
        <v>388</v>
      </c>
      <c r="U169" s="192" t="s">
        <v>307</v>
      </c>
      <c r="V169" s="192" t="s">
        <v>307</v>
      </c>
      <c r="W169" s="229" t="s">
        <v>222</v>
      </c>
      <c r="X169" s="229" t="s">
        <v>223</v>
      </c>
      <c r="Y169" s="229" t="s">
        <v>224</v>
      </c>
      <c r="Z169" s="229" t="s">
        <v>307</v>
      </c>
      <c r="AA169" s="229" t="s">
        <v>307</v>
      </c>
      <c r="AB169" s="230" t="s">
        <v>307</v>
      </c>
    </row>
    <row r="170" spans="1:28" s="15" customFormat="1" ht="15" customHeight="1" thickBot="1">
      <c r="A170" s="201" t="s">
        <v>1254</v>
      </c>
      <c r="B170" s="279" t="s">
        <v>217</v>
      </c>
      <c r="C170" s="205"/>
      <c r="D170" s="205"/>
      <c r="E170" s="205"/>
      <c r="F170" s="205"/>
      <c r="G170" s="206" t="s">
        <v>35</v>
      </c>
      <c r="H170" s="205"/>
      <c r="I170" s="205"/>
      <c r="J170" s="205"/>
      <c r="K170" s="205"/>
      <c r="L170" s="203" t="s">
        <v>433</v>
      </c>
      <c r="M170" s="205"/>
      <c r="N170" s="280" t="s">
        <v>36</v>
      </c>
      <c r="O170" s="205" t="s">
        <v>39</v>
      </c>
      <c r="P170" s="205">
        <v>127</v>
      </c>
      <c r="Q170" s="208">
        <v>0.16500000000000001</v>
      </c>
      <c r="R170" s="208">
        <v>0.4</v>
      </c>
      <c r="S170" s="208" t="s">
        <v>43</v>
      </c>
      <c r="T170" s="203" t="s">
        <v>388</v>
      </c>
      <c r="U170" s="203" t="s">
        <v>307</v>
      </c>
      <c r="V170" s="203" t="s">
        <v>307</v>
      </c>
      <c r="W170" s="238" t="s">
        <v>528</v>
      </c>
      <c r="X170" s="238" t="s">
        <v>225</v>
      </c>
      <c r="Y170" s="238" t="s">
        <v>226</v>
      </c>
      <c r="Z170" s="238" t="s">
        <v>307</v>
      </c>
      <c r="AA170" s="238" t="s">
        <v>307</v>
      </c>
      <c r="AB170" s="239" t="s">
        <v>307</v>
      </c>
    </row>
    <row r="171" spans="1:28" s="15" customFormat="1" ht="15" customHeight="1">
      <c r="A171" s="180" t="s">
        <v>1255</v>
      </c>
      <c r="B171" s="275" t="s">
        <v>227</v>
      </c>
      <c r="C171" s="184"/>
      <c r="D171" s="184"/>
      <c r="E171" s="184"/>
      <c r="F171" s="184"/>
      <c r="G171" s="185" t="s">
        <v>35</v>
      </c>
      <c r="H171" s="184"/>
      <c r="I171" s="184"/>
      <c r="J171" s="184"/>
      <c r="K171" s="184"/>
      <c r="L171" s="182" t="s">
        <v>112</v>
      </c>
      <c r="M171" s="184"/>
      <c r="N171" s="276" t="s">
        <v>36</v>
      </c>
      <c r="O171" s="184" t="s">
        <v>37</v>
      </c>
      <c r="P171" s="184">
        <v>127</v>
      </c>
      <c r="Q171" s="187">
        <v>0.189</v>
      </c>
      <c r="R171" s="184">
        <v>0.48</v>
      </c>
      <c r="S171" s="281" t="s">
        <v>43</v>
      </c>
      <c r="T171" s="281" t="s">
        <v>388</v>
      </c>
      <c r="U171" s="182" t="s">
        <v>307</v>
      </c>
      <c r="V171" s="182" t="s">
        <v>307</v>
      </c>
      <c r="W171" s="219" t="s">
        <v>307</v>
      </c>
      <c r="X171" s="219" t="s">
        <v>307</v>
      </c>
      <c r="Y171" s="219" t="s">
        <v>307</v>
      </c>
      <c r="Z171" s="219" t="s">
        <v>307</v>
      </c>
      <c r="AA171" s="219" t="s">
        <v>307</v>
      </c>
      <c r="AB171" s="220" t="s">
        <v>307</v>
      </c>
    </row>
    <row r="172" spans="1:28" s="15" customFormat="1" ht="15" customHeight="1">
      <c r="A172" s="190" t="s">
        <v>1256</v>
      </c>
      <c r="B172" s="277" t="s">
        <v>228</v>
      </c>
      <c r="C172" s="194"/>
      <c r="D172" s="194"/>
      <c r="E172" s="194"/>
      <c r="F172" s="194"/>
      <c r="G172" s="195" t="s">
        <v>35</v>
      </c>
      <c r="H172" s="194"/>
      <c r="I172" s="194"/>
      <c r="J172" s="194"/>
      <c r="K172" s="194"/>
      <c r="L172" s="192" t="s">
        <v>112</v>
      </c>
      <c r="M172" s="194"/>
      <c r="N172" s="278" t="s">
        <v>36</v>
      </c>
      <c r="O172" s="194" t="s">
        <v>37</v>
      </c>
      <c r="P172" s="194">
        <v>127</v>
      </c>
      <c r="Q172" s="197">
        <v>0.189</v>
      </c>
      <c r="R172" s="194">
        <v>0.48</v>
      </c>
      <c r="S172" s="281" t="s">
        <v>43</v>
      </c>
      <c r="T172" s="281" t="s">
        <v>388</v>
      </c>
      <c r="U172" s="192" t="s">
        <v>307</v>
      </c>
      <c r="V172" s="192" t="s">
        <v>307</v>
      </c>
      <c r="W172" s="229" t="s">
        <v>307</v>
      </c>
      <c r="X172" s="229" t="s">
        <v>307</v>
      </c>
      <c r="Y172" s="229" t="s">
        <v>307</v>
      </c>
      <c r="Z172" s="229" t="s">
        <v>307</v>
      </c>
      <c r="AA172" s="229" t="s">
        <v>307</v>
      </c>
      <c r="AB172" s="230" t="s">
        <v>307</v>
      </c>
    </row>
    <row r="173" spans="1:28" s="15" customFormat="1" ht="15" customHeight="1">
      <c r="A173" s="190" t="s">
        <v>1257</v>
      </c>
      <c r="B173" s="277" t="s">
        <v>230</v>
      </c>
      <c r="C173" s="194"/>
      <c r="D173" s="194"/>
      <c r="E173" s="194"/>
      <c r="F173" s="194"/>
      <c r="G173" s="195" t="s">
        <v>35</v>
      </c>
      <c r="H173" s="194"/>
      <c r="I173" s="194"/>
      <c r="J173" s="194"/>
      <c r="K173" s="194"/>
      <c r="L173" s="192" t="s">
        <v>112</v>
      </c>
      <c r="M173" s="194"/>
      <c r="N173" s="278" t="s">
        <v>36</v>
      </c>
      <c r="O173" s="194" t="s">
        <v>37</v>
      </c>
      <c r="P173" s="194">
        <v>127</v>
      </c>
      <c r="Q173" s="197">
        <v>0.189</v>
      </c>
      <c r="R173" s="194">
        <v>0.48</v>
      </c>
      <c r="S173" s="281" t="s">
        <v>43</v>
      </c>
      <c r="T173" s="281" t="s">
        <v>388</v>
      </c>
      <c r="U173" s="192" t="s">
        <v>307</v>
      </c>
      <c r="V173" s="192" t="s">
        <v>307</v>
      </c>
      <c r="W173" s="229" t="s">
        <v>307</v>
      </c>
      <c r="X173" s="229" t="s">
        <v>307</v>
      </c>
      <c r="Y173" s="229" t="s">
        <v>307</v>
      </c>
      <c r="Z173" s="229" t="s">
        <v>307</v>
      </c>
      <c r="AA173" s="229" t="s">
        <v>307</v>
      </c>
      <c r="AB173" s="230" t="s">
        <v>307</v>
      </c>
    </row>
    <row r="174" spans="1:28" s="15" customFormat="1" ht="15" customHeight="1">
      <c r="A174" s="190" t="s">
        <v>1258</v>
      </c>
      <c r="B174" s="277" t="s">
        <v>229</v>
      </c>
      <c r="C174" s="194"/>
      <c r="D174" s="194"/>
      <c r="E174" s="194"/>
      <c r="F174" s="194"/>
      <c r="G174" s="195" t="s">
        <v>35</v>
      </c>
      <c r="H174" s="194"/>
      <c r="I174" s="194"/>
      <c r="J174" s="194"/>
      <c r="K174" s="194"/>
      <c r="L174" s="192" t="s">
        <v>112</v>
      </c>
      <c r="M174" s="194"/>
      <c r="N174" s="278" t="s">
        <v>36</v>
      </c>
      <c r="O174" s="194" t="s">
        <v>37</v>
      </c>
      <c r="P174" s="194">
        <v>127</v>
      </c>
      <c r="Q174" s="197">
        <v>0.189</v>
      </c>
      <c r="R174" s="194">
        <v>0.48</v>
      </c>
      <c r="S174" s="281" t="s">
        <v>43</v>
      </c>
      <c r="T174" s="281" t="s">
        <v>388</v>
      </c>
      <c r="U174" s="192" t="s">
        <v>307</v>
      </c>
      <c r="V174" s="192" t="s">
        <v>307</v>
      </c>
      <c r="W174" s="229" t="s">
        <v>307</v>
      </c>
      <c r="X174" s="229" t="s">
        <v>307</v>
      </c>
      <c r="Y174" s="229" t="s">
        <v>307</v>
      </c>
      <c r="Z174" s="229" t="s">
        <v>307</v>
      </c>
      <c r="AA174" s="229" t="s">
        <v>307</v>
      </c>
      <c r="AB174" s="230" t="s">
        <v>307</v>
      </c>
    </row>
    <row r="175" spans="1:28" s="15" customFormat="1" ht="15" customHeight="1">
      <c r="A175" s="190" t="s">
        <v>1259</v>
      </c>
      <c r="B175" s="277" t="s">
        <v>231</v>
      </c>
      <c r="C175" s="194"/>
      <c r="D175" s="194"/>
      <c r="E175" s="194"/>
      <c r="F175" s="194"/>
      <c r="G175" s="195" t="s">
        <v>35</v>
      </c>
      <c r="H175" s="194"/>
      <c r="I175" s="194"/>
      <c r="J175" s="194"/>
      <c r="K175" s="194"/>
      <c r="L175" s="192" t="s">
        <v>112</v>
      </c>
      <c r="M175" s="194"/>
      <c r="N175" s="278" t="s">
        <v>36</v>
      </c>
      <c r="O175" s="194" t="s">
        <v>37</v>
      </c>
      <c r="P175" s="194">
        <v>127</v>
      </c>
      <c r="Q175" s="197">
        <v>0.189</v>
      </c>
      <c r="R175" s="194">
        <v>0.48</v>
      </c>
      <c r="S175" s="281" t="s">
        <v>43</v>
      </c>
      <c r="T175" s="281" t="s">
        <v>388</v>
      </c>
      <c r="U175" s="192" t="s">
        <v>307</v>
      </c>
      <c r="V175" s="192" t="s">
        <v>307</v>
      </c>
      <c r="W175" s="229" t="s">
        <v>307</v>
      </c>
      <c r="X175" s="229" t="s">
        <v>307</v>
      </c>
      <c r="Y175" s="229" t="s">
        <v>307</v>
      </c>
      <c r="Z175" s="229" t="s">
        <v>307</v>
      </c>
      <c r="AA175" s="229" t="s">
        <v>307</v>
      </c>
      <c r="AB175" s="230" t="s">
        <v>307</v>
      </c>
    </row>
    <row r="176" spans="1:28" s="15" customFormat="1" ht="15" customHeight="1" thickBot="1">
      <c r="A176" s="201" t="s">
        <v>1260</v>
      </c>
      <c r="B176" s="279" t="s">
        <v>232</v>
      </c>
      <c r="C176" s="205"/>
      <c r="D176" s="205"/>
      <c r="E176" s="205"/>
      <c r="F176" s="205"/>
      <c r="G176" s="206" t="s">
        <v>35</v>
      </c>
      <c r="H176" s="205"/>
      <c r="I176" s="205"/>
      <c r="J176" s="205"/>
      <c r="K176" s="205"/>
      <c r="L176" s="203" t="s">
        <v>112</v>
      </c>
      <c r="M176" s="205"/>
      <c r="N176" s="280" t="s">
        <v>36</v>
      </c>
      <c r="O176" s="205" t="s">
        <v>37</v>
      </c>
      <c r="P176" s="205">
        <v>127</v>
      </c>
      <c r="Q176" s="208">
        <v>0.189</v>
      </c>
      <c r="R176" s="205">
        <v>0.48</v>
      </c>
      <c r="S176" s="281" t="s">
        <v>43</v>
      </c>
      <c r="T176" s="281" t="s">
        <v>388</v>
      </c>
      <c r="U176" s="203" t="s">
        <v>307</v>
      </c>
      <c r="V176" s="203" t="s">
        <v>307</v>
      </c>
      <c r="W176" s="238" t="s">
        <v>307</v>
      </c>
      <c r="X176" s="238" t="s">
        <v>307</v>
      </c>
      <c r="Y176" s="238" t="s">
        <v>307</v>
      </c>
      <c r="Z176" s="238" t="s">
        <v>307</v>
      </c>
      <c r="AA176" s="238" t="s">
        <v>307</v>
      </c>
      <c r="AB176" s="239" t="s">
        <v>307</v>
      </c>
    </row>
    <row r="177" spans="1:28" s="15" customFormat="1" ht="15" customHeight="1">
      <c r="A177" s="180" t="s">
        <v>1261</v>
      </c>
      <c r="B177" s="275" t="s">
        <v>237</v>
      </c>
      <c r="C177" s="184"/>
      <c r="D177" s="184"/>
      <c r="E177" s="184"/>
      <c r="F177" s="184"/>
      <c r="G177" s="185" t="s">
        <v>35</v>
      </c>
      <c r="H177" s="184"/>
      <c r="I177" s="184"/>
      <c r="J177" s="184"/>
      <c r="K177" s="184"/>
      <c r="L177" s="184">
        <v>2</v>
      </c>
      <c r="M177" s="184"/>
      <c r="N177" s="276" t="s">
        <v>36</v>
      </c>
      <c r="O177" s="184" t="s">
        <v>39</v>
      </c>
      <c r="P177" s="184">
        <v>127</v>
      </c>
      <c r="Q177" s="187">
        <v>0.245</v>
      </c>
      <c r="R177" s="187">
        <v>0.4</v>
      </c>
      <c r="S177" s="187" t="s">
        <v>43</v>
      </c>
      <c r="T177" s="184" t="s">
        <v>314</v>
      </c>
      <c r="U177" s="184" t="s">
        <v>35</v>
      </c>
      <c r="V177" s="184" t="s">
        <v>35</v>
      </c>
      <c r="W177" s="219">
        <v>0.86</v>
      </c>
      <c r="X177" s="219">
        <v>0.09</v>
      </c>
      <c r="Y177" s="219">
        <v>0.05</v>
      </c>
      <c r="Z177" s="219">
        <v>0.77</v>
      </c>
      <c r="AA177" s="219">
        <v>0.16</v>
      </c>
      <c r="AB177" s="220">
        <v>7.0000000000000007E-2</v>
      </c>
    </row>
    <row r="178" spans="1:28" s="15" customFormat="1" ht="15" customHeight="1">
      <c r="A178" s="291" t="s">
        <v>1262</v>
      </c>
      <c r="B178" s="292" t="s">
        <v>240</v>
      </c>
      <c r="C178" s="198"/>
      <c r="D178" s="198"/>
      <c r="E178" s="198"/>
      <c r="F178" s="198"/>
      <c r="G178" s="293" t="s">
        <v>35</v>
      </c>
      <c r="H178" s="198"/>
      <c r="I178" s="198"/>
      <c r="J178" s="198"/>
      <c r="K178" s="198"/>
      <c r="L178" s="198">
        <v>2</v>
      </c>
      <c r="M178" s="198"/>
      <c r="N178" s="290" t="s">
        <v>36</v>
      </c>
      <c r="O178" s="198" t="s">
        <v>39</v>
      </c>
      <c r="P178" s="198">
        <v>127</v>
      </c>
      <c r="Q178" s="281">
        <v>0.245</v>
      </c>
      <c r="R178" s="281">
        <v>0.4</v>
      </c>
      <c r="S178" s="281" t="s">
        <v>43</v>
      </c>
      <c r="T178" s="198" t="s">
        <v>314</v>
      </c>
      <c r="U178" s="198" t="s">
        <v>35</v>
      </c>
      <c r="V178" s="198" t="s">
        <v>35</v>
      </c>
      <c r="W178" s="264">
        <v>0.82</v>
      </c>
      <c r="X178" s="264">
        <v>0.13</v>
      </c>
      <c r="Y178" s="264">
        <v>0.05</v>
      </c>
      <c r="Z178" s="264">
        <v>0.75</v>
      </c>
      <c r="AA178" s="264">
        <v>0.18</v>
      </c>
      <c r="AB178" s="265">
        <v>7.0000000000000007E-2</v>
      </c>
    </row>
    <row r="179" spans="1:28" s="15" customFormat="1" ht="15" customHeight="1">
      <c r="A179" s="190" t="s">
        <v>1263</v>
      </c>
      <c r="B179" s="277" t="s">
        <v>238</v>
      </c>
      <c r="C179" s="194"/>
      <c r="D179" s="194"/>
      <c r="E179" s="194"/>
      <c r="F179" s="194"/>
      <c r="G179" s="195" t="s">
        <v>35</v>
      </c>
      <c r="H179" s="194"/>
      <c r="I179" s="194"/>
      <c r="J179" s="194"/>
      <c r="K179" s="194"/>
      <c r="L179" s="194">
        <v>2</v>
      </c>
      <c r="M179" s="194"/>
      <c r="N179" s="278" t="s">
        <v>36</v>
      </c>
      <c r="O179" s="194" t="s">
        <v>39</v>
      </c>
      <c r="P179" s="194">
        <v>127</v>
      </c>
      <c r="Q179" s="197">
        <v>0.245</v>
      </c>
      <c r="R179" s="197">
        <v>0.4</v>
      </c>
      <c r="S179" s="197" t="s">
        <v>43</v>
      </c>
      <c r="T179" s="194" t="s">
        <v>314</v>
      </c>
      <c r="U179" s="194" t="s">
        <v>35</v>
      </c>
      <c r="V179" s="194" t="s">
        <v>35</v>
      </c>
      <c r="W179" s="229">
        <v>0.86</v>
      </c>
      <c r="X179" s="229">
        <v>0.11</v>
      </c>
      <c r="Y179" s="229">
        <v>0.03</v>
      </c>
      <c r="Z179" s="229">
        <v>0.77</v>
      </c>
      <c r="AA179" s="229">
        <v>0.19</v>
      </c>
      <c r="AB179" s="230">
        <v>0.04</v>
      </c>
    </row>
    <row r="180" spans="1:28" s="15" customFormat="1" ht="15" customHeight="1" thickBot="1">
      <c r="A180" s="300" t="s">
        <v>1264</v>
      </c>
      <c r="B180" s="301" t="s">
        <v>239</v>
      </c>
      <c r="C180" s="302"/>
      <c r="D180" s="302"/>
      <c r="E180" s="302"/>
      <c r="F180" s="302"/>
      <c r="G180" s="321" t="s">
        <v>35</v>
      </c>
      <c r="H180" s="302"/>
      <c r="I180" s="302"/>
      <c r="J180" s="302"/>
      <c r="K180" s="302"/>
      <c r="L180" s="302">
        <v>2</v>
      </c>
      <c r="M180" s="302"/>
      <c r="N180" s="352" t="s">
        <v>36</v>
      </c>
      <c r="O180" s="302" t="s">
        <v>39</v>
      </c>
      <c r="P180" s="302">
        <v>127</v>
      </c>
      <c r="Q180" s="304">
        <v>0.245</v>
      </c>
      <c r="R180" s="304">
        <v>0.4</v>
      </c>
      <c r="S180" s="304" t="s">
        <v>43</v>
      </c>
      <c r="T180" s="302" t="s">
        <v>314</v>
      </c>
      <c r="U180" s="302" t="s">
        <v>35</v>
      </c>
      <c r="V180" s="302" t="s">
        <v>35</v>
      </c>
      <c r="W180" s="272">
        <v>0.85</v>
      </c>
      <c r="X180" s="272">
        <v>0.13</v>
      </c>
      <c r="Y180" s="272">
        <v>0.02</v>
      </c>
      <c r="Z180" s="272">
        <v>0.75</v>
      </c>
      <c r="AA180" s="272">
        <v>0.22</v>
      </c>
      <c r="AB180" s="273">
        <v>0.03</v>
      </c>
    </row>
    <row r="181" spans="1:28" s="15" customFormat="1" ht="14.25" customHeight="1">
      <c r="A181" s="353" t="s">
        <v>1265</v>
      </c>
      <c r="B181" s="354" t="s">
        <v>529</v>
      </c>
      <c r="C181" s="155"/>
      <c r="D181" s="355" t="s">
        <v>35</v>
      </c>
      <c r="E181" s="155"/>
      <c r="F181" s="155"/>
      <c r="G181" s="148"/>
      <c r="H181" s="155"/>
      <c r="I181" s="355" t="s">
        <v>35</v>
      </c>
      <c r="J181" s="355" t="s">
        <v>35</v>
      </c>
      <c r="K181" s="355" t="s">
        <v>35</v>
      </c>
      <c r="L181" s="155"/>
      <c r="M181" s="155" t="s">
        <v>530</v>
      </c>
      <c r="N181" s="155" t="s">
        <v>531</v>
      </c>
      <c r="O181" s="155" t="s">
        <v>532</v>
      </c>
      <c r="P181" s="155" t="s">
        <v>533</v>
      </c>
      <c r="Q181" s="356">
        <v>0.52</v>
      </c>
      <c r="R181" s="155" t="s">
        <v>534</v>
      </c>
      <c r="S181" s="155"/>
      <c r="T181" s="155" t="s">
        <v>535</v>
      </c>
      <c r="U181" s="357"/>
      <c r="V181" s="357"/>
      <c r="W181" s="156">
        <v>0.73</v>
      </c>
      <c r="X181" s="156"/>
      <c r="Y181" s="156">
        <v>0.23</v>
      </c>
      <c r="Z181" s="156">
        <v>0.66</v>
      </c>
      <c r="AA181" s="156">
        <v>0.11</v>
      </c>
      <c r="AB181" s="157">
        <v>0.23</v>
      </c>
    </row>
    <row r="182" spans="1:28" s="15" customFormat="1" ht="14.25" customHeight="1">
      <c r="A182" s="358" t="s">
        <v>1266</v>
      </c>
      <c r="B182" s="359" t="s">
        <v>536</v>
      </c>
      <c r="C182" s="153"/>
      <c r="D182" s="360" t="s">
        <v>35</v>
      </c>
      <c r="E182" s="153"/>
      <c r="F182" s="153"/>
      <c r="G182" s="150"/>
      <c r="H182" s="153"/>
      <c r="I182" s="153" t="s">
        <v>35</v>
      </c>
      <c r="J182" s="360" t="s">
        <v>35</v>
      </c>
      <c r="K182" s="360" t="s">
        <v>35</v>
      </c>
      <c r="L182" s="153"/>
      <c r="M182" s="153" t="s">
        <v>530</v>
      </c>
      <c r="N182" s="153" t="s">
        <v>531</v>
      </c>
      <c r="O182" s="153" t="s">
        <v>532</v>
      </c>
      <c r="P182" s="153" t="s">
        <v>533</v>
      </c>
      <c r="Q182" s="361">
        <v>0.52</v>
      </c>
      <c r="R182" s="153" t="s">
        <v>534</v>
      </c>
      <c r="S182" s="153"/>
      <c r="T182" s="153" t="s">
        <v>535</v>
      </c>
      <c r="U182" s="362"/>
      <c r="V182" s="362"/>
      <c r="W182" s="158">
        <v>0.53</v>
      </c>
      <c r="X182" s="158"/>
      <c r="Y182" s="158">
        <v>0.15</v>
      </c>
      <c r="Z182" s="158">
        <v>0.52</v>
      </c>
      <c r="AA182" s="158">
        <v>0.3</v>
      </c>
      <c r="AB182" s="159">
        <v>0.18</v>
      </c>
    </row>
    <row r="183" spans="1:28" s="15" customFormat="1" ht="14.25" customHeight="1">
      <c r="A183" s="358" t="s">
        <v>1267</v>
      </c>
      <c r="B183" s="359" t="s">
        <v>537</v>
      </c>
      <c r="C183" s="153"/>
      <c r="D183" s="360" t="s">
        <v>35</v>
      </c>
      <c r="E183" s="153"/>
      <c r="F183" s="153"/>
      <c r="G183" s="150"/>
      <c r="H183" s="153"/>
      <c r="I183" s="153" t="s">
        <v>35</v>
      </c>
      <c r="J183" s="360" t="s">
        <v>35</v>
      </c>
      <c r="K183" s="360" t="s">
        <v>35</v>
      </c>
      <c r="L183" s="153"/>
      <c r="M183" s="153" t="s">
        <v>530</v>
      </c>
      <c r="N183" s="153" t="s">
        <v>531</v>
      </c>
      <c r="O183" s="153" t="s">
        <v>532</v>
      </c>
      <c r="P183" s="153" t="s">
        <v>533</v>
      </c>
      <c r="Q183" s="361">
        <v>0.52</v>
      </c>
      <c r="R183" s="153" t="s">
        <v>534</v>
      </c>
      <c r="S183" s="153"/>
      <c r="T183" s="153" t="s">
        <v>535</v>
      </c>
      <c r="U183" s="362"/>
      <c r="V183" s="362"/>
      <c r="W183" s="158">
        <v>0.53</v>
      </c>
      <c r="X183" s="158"/>
      <c r="Y183" s="158">
        <v>0.11</v>
      </c>
      <c r="Z183" s="158">
        <v>0.5</v>
      </c>
      <c r="AA183" s="158">
        <v>0.37</v>
      </c>
      <c r="AB183" s="159">
        <v>0.13</v>
      </c>
    </row>
    <row r="184" spans="1:28" s="15" customFormat="1" ht="14.25" customHeight="1">
      <c r="A184" s="358" t="s">
        <v>1268</v>
      </c>
      <c r="B184" s="359" t="s">
        <v>538</v>
      </c>
      <c r="C184" s="153"/>
      <c r="D184" s="153" t="s">
        <v>35</v>
      </c>
      <c r="E184" s="153"/>
      <c r="F184" s="153"/>
      <c r="G184" s="150"/>
      <c r="H184" s="153"/>
      <c r="I184" s="153" t="s">
        <v>35</v>
      </c>
      <c r="J184" s="153" t="s">
        <v>35</v>
      </c>
      <c r="K184" s="153" t="s">
        <v>35</v>
      </c>
      <c r="L184" s="153"/>
      <c r="M184" s="153" t="s">
        <v>530</v>
      </c>
      <c r="N184" s="153" t="s">
        <v>531</v>
      </c>
      <c r="O184" s="153" t="s">
        <v>532</v>
      </c>
      <c r="P184" s="153" t="s">
        <v>533</v>
      </c>
      <c r="Q184" s="361">
        <v>0.52</v>
      </c>
      <c r="R184" s="153" t="s">
        <v>534</v>
      </c>
      <c r="S184" s="153"/>
      <c r="T184" s="153" t="s">
        <v>535</v>
      </c>
      <c r="U184" s="362"/>
      <c r="V184" s="362"/>
      <c r="W184" s="158">
        <v>0.26</v>
      </c>
      <c r="X184" s="158"/>
      <c r="Y184" s="158">
        <v>0.1</v>
      </c>
      <c r="Z184" s="158">
        <v>0.25</v>
      </c>
      <c r="AA184" s="158">
        <v>0.64</v>
      </c>
      <c r="AB184" s="159">
        <v>0.11</v>
      </c>
    </row>
    <row r="185" spans="1:28" s="15" customFormat="1" ht="14.25" customHeight="1">
      <c r="A185" s="358" t="s">
        <v>1269</v>
      </c>
      <c r="B185" s="359" t="s">
        <v>539</v>
      </c>
      <c r="C185" s="153"/>
      <c r="D185" s="153" t="s">
        <v>35</v>
      </c>
      <c r="E185" s="153"/>
      <c r="F185" s="153"/>
      <c r="G185" s="150"/>
      <c r="H185" s="153"/>
      <c r="I185" s="153" t="s">
        <v>35</v>
      </c>
      <c r="J185" s="153" t="s">
        <v>35</v>
      </c>
      <c r="K185" s="153" t="s">
        <v>35</v>
      </c>
      <c r="L185" s="153"/>
      <c r="M185" s="153" t="s">
        <v>530</v>
      </c>
      <c r="N185" s="153" t="s">
        <v>531</v>
      </c>
      <c r="O185" s="153" t="s">
        <v>532</v>
      </c>
      <c r="P185" s="153" t="s">
        <v>533</v>
      </c>
      <c r="Q185" s="361">
        <v>0.52</v>
      </c>
      <c r="R185" s="153" t="s">
        <v>534</v>
      </c>
      <c r="S185" s="153"/>
      <c r="T185" s="153" t="s">
        <v>535</v>
      </c>
      <c r="U185" s="362"/>
      <c r="V185" s="362"/>
      <c r="W185" s="158">
        <v>0.17</v>
      </c>
      <c r="X185" s="158"/>
      <c r="Y185" s="158">
        <v>0.08</v>
      </c>
      <c r="Z185" s="158">
        <v>0.2</v>
      </c>
      <c r="AA185" s="158">
        <v>0.7</v>
      </c>
      <c r="AB185" s="159">
        <v>0.1</v>
      </c>
    </row>
    <row r="186" spans="1:28" s="15" customFormat="1" ht="14.25" customHeight="1" thickBot="1">
      <c r="A186" s="363" t="s">
        <v>1270</v>
      </c>
      <c r="B186" s="364" t="s">
        <v>540</v>
      </c>
      <c r="C186" s="154"/>
      <c r="D186" s="154" t="s">
        <v>35</v>
      </c>
      <c r="E186" s="154"/>
      <c r="F186" s="154"/>
      <c r="G186" s="151"/>
      <c r="H186" s="154"/>
      <c r="I186" s="154" t="s">
        <v>35</v>
      </c>
      <c r="J186" s="154" t="s">
        <v>35</v>
      </c>
      <c r="K186" s="154" t="s">
        <v>35</v>
      </c>
      <c r="L186" s="154"/>
      <c r="M186" s="154" t="s">
        <v>530</v>
      </c>
      <c r="N186" s="154" t="s">
        <v>531</v>
      </c>
      <c r="O186" s="154" t="s">
        <v>532</v>
      </c>
      <c r="P186" s="154" t="s">
        <v>533</v>
      </c>
      <c r="Q186" s="365">
        <v>0.52</v>
      </c>
      <c r="R186" s="154" t="s">
        <v>534</v>
      </c>
      <c r="S186" s="154"/>
      <c r="T186" s="154" t="s">
        <v>535</v>
      </c>
      <c r="U186" s="366"/>
      <c r="V186" s="366"/>
      <c r="W186" s="160">
        <v>0.05</v>
      </c>
      <c r="X186" s="160"/>
      <c r="Y186" s="160">
        <v>7.0000000000000007E-2</v>
      </c>
      <c r="Z186" s="160">
        <v>0.06</v>
      </c>
      <c r="AA186" s="160">
        <v>0.87</v>
      </c>
      <c r="AB186" s="161">
        <v>7.0000000000000007E-2</v>
      </c>
    </row>
    <row r="187" spans="1:28" s="15" customFormat="1" ht="14.25" customHeight="1">
      <c r="A187" s="353" t="s">
        <v>1271</v>
      </c>
      <c r="B187" s="354" t="s">
        <v>541</v>
      </c>
      <c r="C187" s="155"/>
      <c r="D187" s="155" t="s">
        <v>35</v>
      </c>
      <c r="E187" s="155"/>
      <c r="F187" s="155"/>
      <c r="G187" s="148"/>
      <c r="H187" s="155"/>
      <c r="I187" s="155" t="s">
        <v>35</v>
      </c>
      <c r="J187" s="155" t="s">
        <v>35</v>
      </c>
      <c r="K187" s="155" t="s">
        <v>35</v>
      </c>
      <c r="L187" s="155"/>
      <c r="M187" s="155" t="s">
        <v>542</v>
      </c>
      <c r="N187" s="155" t="s">
        <v>543</v>
      </c>
      <c r="O187" s="155" t="s">
        <v>544</v>
      </c>
      <c r="P187" s="155" t="s">
        <v>545</v>
      </c>
      <c r="Q187" s="356">
        <v>0.71</v>
      </c>
      <c r="R187" s="155" t="s">
        <v>534</v>
      </c>
      <c r="S187" s="155"/>
      <c r="T187" s="155" t="s">
        <v>546</v>
      </c>
      <c r="U187" s="357"/>
      <c r="V187" s="357"/>
      <c r="W187" s="156">
        <v>0.77</v>
      </c>
      <c r="X187" s="156"/>
      <c r="Y187" s="156">
        <v>0</v>
      </c>
      <c r="Z187" s="156">
        <v>0.69</v>
      </c>
      <c r="AA187" s="156">
        <v>0.31</v>
      </c>
      <c r="AB187" s="157">
        <v>0</v>
      </c>
    </row>
    <row r="188" spans="1:28" s="15" customFormat="1" ht="14.25" customHeight="1">
      <c r="A188" s="358" t="s">
        <v>1272</v>
      </c>
      <c r="B188" s="359" t="s">
        <v>547</v>
      </c>
      <c r="C188" s="153"/>
      <c r="D188" s="153" t="s">
        <v>35</v>
      </c>
      <c r="E188" s="153"/>
      <c r="F188" s="153"/>
      <c r="G188" s="150"/>
      <c r="H188" s="153"/>
      <c r="I188" s="153" t="s">
        <v>35</v>
      </c>
      <c r="J188" s="153" t="s">
        <v>35</v>
      </c>
      <c r="K188" s="153" t="s">
        <v>35</v>
      </c>
      <c r="L188" s="153"/>
      <c r="M188" s="153" t="s">
        <v>542</v>
      </c>
      <c r="N188" s="153" t="s">
        <v>543</v>
      </c>
      <c r="O188" s="153" t="s">
        <v>544</v>
      </c>
      <c r="P188" s="153" t="s">
        <v>545</v>
      </c>
      <c r="Q188" s="361">
        <v>0.71</v>
      </c>
      <c r="R188" s="153" t="s">
        <v>534</v>
      </c>
      <c r="S188" s="153"/>
      <c r="T188" s="153" t="s">
        <v>546</v>
      </c>
      <c r="U188" s="362"/>
      <c r="V188" s="362"/>
      <c r="W188" s="158">
        <v>0.57999999999999996</v>
      </c>
      <c r="X188" s="158"/>
      <c r="Y188" s="158">
        <v>0</v>
      </c>
      <c r="Z188" s="158">
        <v>0.55000000000000004</v>
      </c>
      <c r="AA188" s="158">
        <v>0.45</v>
      </c>
      <c r="AB188" s="159">
        <v>0</v>
      </c>
    </row>
    <row r="189" spans="1:28" s="15" customFormat="1" ht="14.25" customHeight="1">
      <c r="A189" s="358" t="s">
        <v>1273</v>
      </c>
      <c r="B189" s="359" t="s">
        <v>548</v>
      </c>
      <c r="C189" s="153"/>
      <c r="D189" s="153" t="s">
        <v>35</v>
      </c>
      <c r="E189" s="153"/>
      <c r="F189" s="153"/>
      <c r="G189" s="150"/>
      <c r="H189" s="153"/>
      <c r="I189" s="153" t="s">
        <v>35</v>
      </c>
      <c r="J189" s="153" t="s">
        <v>35</v>
      </c>
      <c r="K189" s="153" t="s">
        <v>35</v>
      </c>
      <c r="L189" s="153"/>
      <c r="M189" s="153" t="s">
        <v>542</v>
      </c>
      <c r="N189" s="153" t="s">
        <v>543</v>
      </c>
      <c r="O189" s="153" t="s">
        <v>544</v>
      </c>
      <c r="P189" s="153" t="s">
        <v>545</v>
      </c>
      <c r="Q189" s="361">
        <v>0.71</v>
      </c>
      <c r="R189" s="153" t="s">
        <v>534</v>
      </c>
      <c r="S189" s="153"/>
      <c r="T189" s="153" t="s">
        <v>546</v>
      </c>
      <c r="U189" s="362"/>
      <c r="V189" s="362"/>
      <c r="W189" s="158">
        <v>0.43</v>
      </c>
      <c r="X189" s="158"/>
      <c r="Y189" s="158">
        <v>0</v>
      </c>
      <c r="Z189" s="158">
        <v>0.41</v>
      </c>
      <c r="AA189" s="158">
        <v>0.59</v>
      </c>
      <c r="AB189" s="159">
        <v>0</v>
      </c>
    </row>
    <row r="190" spans="1:28" s="15" customFormat="1" ht="14.25" customHeight="1">
      <c r="A190" s="358" t="s">
        <v>1274</v>
      </c>
      <c r="B190" s="359" t="s">
        <v>549</v>
      </c>
      <c r="C190" s="153"/>
      <c r="D190" s="153" t="s">
        <v>35</v>
      </c>
      <c r="E190" s="153"/>
      <c r="F190" s="153"/>
      <c r="G190" s="150"/>
      <c r="H190" s="153"/>
      <c r="I190" s="153" t="s">
        <v>35</v>
      </c>
      <c r="J190" s="153" t="s">
        <v>35</v>
      </c>
      <c r="K190" s="153" t="s">
        <v>35</v>
      </c>
      <c r="L190" s="153"/>
      <c r="M190" s="153" t="s">
        <v>542</v>
      </c>
      <c r="N190" s="153" t="s">
        <v>543</v>
      </c>
      <c r="O190" s="153" t="s">
        <v>544</v>
      </c>
      <c r="P190" s="153" t="s">
        <v>545</v>
      </c>
      <c r="Q190" s="361">
        <v>0.71</v>
      </c>
      <c r="R190" s="153" t="s">
        <v>534</v>
      </c>
      <c r="S190" s="153"/>
      <c r="T190" s="153" t="s">
        <v>546</v>
      </c>
      <c r="U190" s="362"/>
      <c r="V190" s="362"/>
      <c r="W190" s="158">
        <v>0.4</v>
      </c>
      <c r="X190" s="158"/>
      <c r="Y190" s="158">
        <v>0</v>
      </c>
      <c r="Z190" s="158">
        <v>0.37</v>
      </c>
      <c r="AA190" s="158">
        <v>0.63</v>
      </c>
      <c r="AB190" s="159">
        <v>0</v>
      </c>
    </row>
    <row r="191" spans="1:28" s="15" customFormat="1" ht="14.25" customHeight="1">
      <c r="A191" s="358" t="s">
        <v>1275</v>
      </c>
      <c r="B191" s="359" t="s">
        <v>550</v>
      </c>
      <c r="C191" s="153"/>
      <c r="D191" s="153" t="s">
        <v>35</v>
      </c>
      <c r="E191" s="153"/>
      <c r="F191" s="153"/>
      <c r="G191" s="150"/>
      <c r="H191" s="153"/>
      <c r="I191" s="153" t="s">
        <v>35</v>
      </c>
      <c r="J191" s="153" t="s">
        <v>35</v>
      </c>
      <c r="K191" s="153" t="s">
        <v>35</v>
      </c>
      <c r="L191" s="153"/>
      <c r="M191" s="153" t="s">
        <v>542</v>
      </c>
      <c r="N191" s="153" t="s">
        <v>543</v>
      </c>
      <c r="O191" s="153" t="s">
        <v>544</v>
      </c>
      <c r="P191" s="153" t="s">
        <v>545</v>
      </c>
      <c r="Q191" s="361">
        <v>0.71</v>
      </c>
      <c r="R191" s="153" t="s">
        <v>534</v>
      </c>
      <c r="S191" s="153"/>
      <c r="T191" s="153" t="s">
        <v>546</v>
      </c>
      <c r="U191" s="362"/>
      <c r="V191" s="362"/>
      <c r="W191" s="158">
        <v>0.18</v>
      </c>
      <c r="X191" s="158"/>
      <c r="Y191" s="158">
        <v>0</v>
      </c>
      <c r="Z191" s="158">
        <v>0.21</v>
      </c>
      <c r="AA191" s="158">
        <v>0.79</v>
      </c>
      <c r="AB191" s="159">
        <v>0</v>
      </c>
    </row>
    <row r="192" spans="1:28" s="15" customFormat="1" ht="14.25" customHeight="1" thickBot="1">
      <c r="A192" s="363" t="s">
        <v>1276</v>
      </c>
      <c r="B192" s="364" t="s">
        <v>551</v>
      </c>
      <c r="C192" s="154"/>
      <c r="D192" s="154" t="s">
        <v>35</v>
      </c>
      <c r="E192" s="154"/>
      <c r="F192" s="154"/>
      <c r="G192" s="151"/>
      <c r="H192" s="154"/>
      <c r="I192" s="154" t="s">
        <v>35</v>
      </c>
      <c r="J192" s="154" t="s">
        <v>35</v>
      </c>
      <c r="K192" s="154" t="s">
        <v>35</v>
      </c>
      <c r="L192" s="154"/>
      <c r="M192" s="154" t="s">
        <v>542</v>
      </c>
      <c r="N192" s="154" t="s">
        <v>543</v>
      </c>
      <c r="O192" s="154" t="s">
        <v>544</v>
      </c>
      <c r="P192" s="154" t="s">
        <v>545</v>
      </c>
      <c r="Q192" s="365">
        <v>0.71</v>
      </c>
      <c r="R192" s="154" t="s">
        <v>534</v>
      </c>
      <c r="S192" s="154"/>
      <c r="T192" s="154" t="s">
        <v>546</v>
      </c>
      <c r="U192" s="366"/>
      <c r="V192" s="366"/>
      <c r="W192" s="160">
        <v>0.06</v>
      </c>
      <c r="X192" s="160"/>
      <c r="Y192" s="160">
        <v>0</v>
      </c>
      <c r="Z192" s="160">
        <v>7.0000000000000007E-2</v>
      </c>
      <c r="AA192" s="160">
        <v>0.93</v>
      </c>
      <c r="AB192" s="161">
        <v>0</v>
      </c>
    </row>
    <row r="193" spans="1:28" s="15" customFormat="1" ht="14.25" customHeight="1">
      <c r="A193" s="353" t="s">
        <v>1277</v>
      </c>
      <c r="B193" s="354" t="s">
        <v>552</v>
      </c>
      <c r="C193" s="155"/>
      <c r="D193" s="155" t="s">
        <v>35</v>
      </c>
      <c r="E193" s="155"/>
      <c r="F193" s="155"/>
      <c r="G193" s="148" t="s">
        <v>35</v>
      </c>
      <c r="H193" s="155"/>
      <c r="I193" s="155"/>
      <c r="J193" s="155" t="s">
        <v>35</v>
      </c>
      <c r="K193" s="155" t="s">
        <v>35</v>
      </c>
      <c r="L193" s="155"/>
      <c r="M193" s="155" t="s">
        <v>559</v>
      </c>
      <c r="N193" s="155" t="s">
        <v>553</v>
      </c>
      <c r="O193" s="155" t="s">
        <v>39</v>
      </c>
      <c r="P193" s="155" t="s">
        <v>554</v>
      </c>
      <c r="Q193" s="356">
        <v>0.41</v>
      </c>
      <c r="R193" s="155" t="s">
        <v>555</v>
      </c>
      <c r="S193" s="155"/>
      <c r="T193" s="155" t="s">
        <v>556</v>
      </c>
      <c r="U193" s="357"/>
      <c r="V193" s="357"/>
      <c r="W193" s="156">
        <v>7.0000000000000007E-2</v>
      </c>
      <c r="X193" s="156"/>
      <c r="Y193" s="156">
        <v>0.11</v>
      </c>
      <c r="Z193" s="156">
        <v>0.74</v>
      </c>
      <c r="AA193" s="156">
        <v>0.14000000000000001</v>
      </c>
      <c r="AB193" s="157">
        <v>0.12</v>
      </c>
    </row>
    <row r="194" spans="1:28" s="15" customFormat="1" ht="14.25" customHeight="1">
      <c r="A194" s="358" t="s">
        <v>1278</v>
      </c>
      <c r="B194" s="359" t="s">
        <v>557</v>
      </c>
      <c r="C194" s="153"/>
      <c r="D194" s="153" t="s">
        <v>35</v>
      </c>
      <c r="E194" s="153"/>
      <c r="F194" s="153"/>
      <c r="G194" s="150" t="s">
        <v>35</v>
      </c>
      <c r="H194" s="153"/>
      <c r="I194" s="153"/>
      <c r="J194" s="153" t="s">
        <v>35</v>
      </c>
      <c r="K194" s="153" t="s">
        <v>35</v>
      </c>
      <c r="L194" s="153"/>
      <c r="M194" s="153" t="s">
        <v>559</v>
      </c>
      <c r="N194" s="153" t="s">
        <v>553</v>
      </c>
      <c r="O194" s="153" t="s">
        <v>39</v>
      </c>
      <c r="P194" s="153" t="s">
        <v>554</v>
      </c>
      <c r="Q194" s="361">
        <v>0.41</v>
      </c>
      <c r="R194" s="153" t="s">
        <v>555</v>
      </c>
      <c r="S194" s="153"/>
      <c r="T194" s="153" t="s">
        <v>556</v>
      </c>
      <c r="U194" s="362"/>
      <c r="V194" s="362"/>
      <c r="W194" s="158">
        <v>0.05</v>
      </c>
      <c r="X194" s="158"/>
      <c r="Y194" s="158">
        <v>0.09</v>
      </c>
      <c r="Z194" s="158">
        <v>0.56000000000000005</v>
      </c>
      <c r="AA194" s="158">
        <v>0.35</v>
      </c>
      <c r="AB194" s="159">
        <v>0.09</v>
      </c>
    </row>
    <row r="195" spans="1:28" s="15" customFormat="1" ht="14.25" customHeight="1">
      <c r="A195" s="358" t="s">
        <v>1279</v>
      </c>
      <c r="B195" s="359" t="s">
        <v>558</v>
      </c>
      <c r="C195" s="153"/>
      <c r="D195" s="153" t="s">
        <v>35</v>
      </c>
      <c r="E195" s="153"/>
      <c r="F195" s="153"/>
      <c r="G195" s="150" t="s">
        <v>35</v>
      </c>
      <c r="H195" s="153"/>
      <c r="I195" s="153"/>
      <c r="J195" s="153" t="s">
        <v>35</v>
      </c>
      <c r="K195" s="153" t="s">
        <v>35</v>
      </c>
      <c r="L195" s="153"/>
      <c r="M195" s="153" t="s">
        <v>559</v>
      </c>
      <c r="N195" s="153" t="s">
        <v>553</v>
      </c>
      <c r="O195" s="153" t="s">
        <v>39</v>
      </c>
      <c r="P195" s="153" t="s">
        <v>554</v>
      </c>
      <c r="Q195" s="361">
        <v>0.41</v>
      </c>
      <c r="R195" s="153" t="s">
        <v>555</v>
      </c>
      <c r="S195" s="153"/>
      <c r="T195" s="153" t="s">
        <v>556</v>
      </c>
      <c r="U195" s="362"/>
      <c r="V195" s="362"/>
      <c r="W195" s="158">
        <v>0.05</v>
      </c>
      <c r="X195" s="158"/>
      <c r="Y195" s="158">
        <v>0.08</v>
      </c>
      <c r="Z195" s="158">
        <v>0.47</v>
      </c>
      <c r="AA195" s="158">
        <v>0.47</v>
      </c>
      <c r="AB195" s="159">
        <v>0.06</v>
      </c>
    </row>
    <row r="196" spans="1:28" s="15" customFormat="1" ht="14.25" customHeight="1">
      <c r="A196" s="358" t="s">
        <v>1280</v>
      </c>
      <c r="B196" s="359" t="s">
        <v>560</v>
      </c>
      <c r="C196" s="153"/>
      <c r="D196" s="153" t="s">
        <v>35</v>
      </c>
      <c r="E196" s="153"/>
      <c r="F196" s="153"/>
      <c r="G196" s="150" t="s">
        <v>35</v>
      </c>
      <c r="H196" s="153"/>
      <c r="I196" s="153"/>
      <c r="J196" s="153" t="s">
        <v>35</v>
      </c>
      <c r="K196" s="153" t="s">
        <v>35</v>
      </c>
      <c r="L196" s="153"/>
      <c r="M196" s="153" t="s">
        <v>559</v>
      </c>
      <c r="N196" s="153" t="s">
        <v>553</v>
      </c>
      <c r="O196" s="153" t="s">
        <v>39</v>
      </c>
      <c r="P196" s="153" t="s">
        <v>554</v>
      </c>
      <c r="Q196" s="361">
        <v>0.41</v>
      </c>
      <c r="R196" s="153" t="s">
        <v>555</v>
      </c>
      <c r="S196" s="153"/>
      <c r="T196" s="153" t="s">
        <v>556</v>
      </c>
      <c r="U196" s="362"/>
      <c r="V196" s="362"/>
      <c r="W196" s="158">
        <v>0.06</v>
      </c>
      <c r="X196" s="158"/>
      <c r="Y196" s="158">
        <v>0.12</v>
      </c>
      <c r="Z196" s="158">
        <v>0.49</v>
      </c>
      <c r="AA196" s="158">
        <v>0.37</v>
      </c>
      <c r="AB196" s="159">
        <v>0.14000000000000001</v>
      </c>
    </row>
    <row r="197" spans="1:28" s="15" customFormat="1" ht="14.25" customHeight="1">
      <c r="A197" s="358" t="s">
        <v>1281</v>
      </c>
      <c r="B197" s="359" t="s">
        <v>561</v>
      </c>
      <c r="C197" s="153"/>
      <c r="D197" s="153" t="s">
        <v>35</v>
      </c>
      <c r="E197" s="153"/>
      <c r="F197" s="153"/>
      <c r="G197" s="150" t="s">
        <v>35</v>
      </c>
      <c r="H197" s="153"/>
      <c r="I197" s="153"/>
      <c r="J197" s="153" t="s">
        <v>35</v>
      </c>
      <c r="K197" s="153" t="s">
        <v>35</v>
      </c>
      <c r="L197" s="153"/>
      <c r="M197" s="153" t="s">
        <v>559</v>
      </c>
      <c r="N197" s="153" t="s">
        <v>553</v>
      </c>
      <c r="O197" s="153" t="s">
        <v>39</v>
      </c>
      <c r="P197" s="153" t="s">
        <v>554</v>
      </c>
      <c r="Q197" s="361">
        <v>0.41</v>
      </c>
      <c r="R197" s="153" t="s">
        <v>555</v>
      </c>
      <c r="S197" s="153"/>
      <c r="T197" s="153" t="s">
        <v>556</v>
      </c>
      <c r="U197" s="362"/>
      <c r="V197" s="362"/>
      <c r="W197" s="158">
        <v>0.05</v>
      </c>
      <c r="X197" s="158"/>
      <c r="Y197" s="158">
        <v>0.08</v>
      </c>
      <c r="Z197" s="158">
        <v>0.11</v>
      </c>
      <c r="AA197" s="158">
        <v>0.82</v>
      </c>
      <c r="AB197" s="159">
        <v>7.0000000000000007E-2</v>
      </c>
    </row>
    <row r="198" spans="1:28" s="15" customFormat="1" ht="14.25" customHeight="1" thickBot="1">
      <c r="A198" s="363" t="s">
        <v>1282</v>
      </c>
      <c r="B198" s="364" t="s">
        <v>562</v>
      </c>
      <c r="C198" s="154"/>
      <c r="D198" s="154" t="s">
        <v>35</v>
      </c>
      <c r="E198" s="154"/>
      <c r="F198" s="154"/>
      <c r="G198" s="151" t="s">
        <v>35</v>
      </c>
      <c r="H198" s="154"/>
      <c r="I198" s="154"/>
      <c r="J198" s="154" t="s">
        <v>35</v>
      </c>
      <c r="K198" s="154" t="s">
        <v>35</v>
      </c>
      <c r="L198" s="154"/>
      <c r="M198" s="154" t="s">
        <v>559</v>
      </c>
      <c r="N198" s="154" t="s">
        <v>553</v>
      </c>
      <c r="O198" s="154" t="s">
        <v>39</v>
      </c>
      <c r="P198" s="154" t="s">
        <v>554</v>
      </c>
      <c r="Q198" s="365">
        <v>0.41</v>
      </c>
      <c r="R198" s="154" t="s">
        <v>555</v>
      </c>
      <c r="S198" s="154"/>
      <c r="T198" s="154" t="s">
        <v>556</v>
      </c>
      <c r="U198" s="366"/>
      <c r="V198" s="366"/>
      <c r="W198" s="160">
        <v>0.05</v>
      </c>
      <c r="X198" s="160"/>
      <c r="Y198" s="160">
        <v>7.0000000000000007E-2</v>
      </c>
      <c r="Z198" s="160">
        <v>0.03</v>
      </c>
      <c r="AA198" s="160">
        <v>0.92</v>
      </c>
      <c r="AB198" s="161">
        <v>0.05</v>
      </c>
    </row>
    <row r="199" spans="1:28" s="15" customFormat="1" ht="14.25" customHeight="1">
      <c r="A199" s="353" t="s">
        <v>1283</v>
      </c>
      <c r="B199" s="354" t="s">
        <v>563</v>
      </c>
      <c r="C199" s="155"/>
      <c r="D199" s="155" t="s">
        <v>35</v>
      </c>
      <c r="E199" s="155"/>
      <c r="F199" s="155"/>
      <c r="G199" s="148"/>
      <c r="H199" s="155"/>
      <c r="I199" s="155"/>
      <c r="J199" s="155" t="s">
        <v>35</v>
      </c>
      <c r="K199" s="155" t="s">
        <v>35</v>
      </c>
      <c r="L199" s="155"/>
      <c r="M199" s="155" t="s">
        <v>530</v>
      </c>
      <c r="N199" s="155" t="s">
        <v>564</v>
      </c>
      <c r="O199" s="155" t="s">
        <v>565</v>
      </c>
      <c r="P199" s="155" t="s">
        <v>566</v>
      </c>
      <c r="Q199" s="356">
        <v>0.17</v>
      </c>
      <c r="R199" s="155" t="s">
        <v>567</v>
      </c>
      <c r="S199" s="155"/>
      <c r="T199" s="155" t="s">
        <v>535</v>
      </c>
      <c r="U199" s="357"/>
      <c r="V199" s="357"/>
      <c r="W199" s="156">
        <v>0.65</v>
      </c>
      <c r="X199" s="156"/>
      <c r="Y199" s="156">
        <v>0.36</v>
      </c>
      <c r="Z199" s="156">
        <v>0.6</v>
      </c>
      <c r="AA199" s="156">
        <v>0.05</v>
      </c>
      <c r="AB199" s="157">
        <v>0.35</v>
      </c>
    </row>
    <row r="200" spans="1:28" s="15" customFormat="1" ht="14.25" customHeight="1">
      <c r="A200" s="358" t="s">
        <v>1284</v>
      </c>
      <c r="B200" s="359" t="s">
        <v>568</v>
      </c>
      <c r="C200" s="153"/>
      <c r="D200" s="153" t="s">
        <v>35</v>
      </c>
      <c r="E200" s="153"/>
      <c r="F200" s="153"/>
      <c r="G200" s="150"/>
      <c r="H200" s="153"/>
      <c r="I200" s="153"/>
      <c r="J200" s="153" t="s">
        <v>35</v>
      </c>
      <c r="K200" s="153" t="s">
        <v>35</v>
      </c>
      <c r="L200" s="153"/>
      <c r="M200" s="153" t="s">
        <v>530</v>
      </c>
      <c r="N200" s="153" t="s">
        <v>564</v>
      </c>
      <c r="O200" s="153" t="s">
        <v>565</v>
      </c>
      <c r="P200" s="153" t="s">
        <v>566</v>
      </c>
      <c r="Q200" s="361">
        <v>0.17</v>
      </c>
      <c r="R200" s="153" t="s">
        <v>567</v>
      </c>
      <c r="S200" s="153"/>
      <c r="T200" s="153" t="s">
        <v>535</v>
      </c>
      <c r="U200" s="362"/>
      <c r="V200" s="362"/>
      <c r="W200" s="158">
        <v>0.6</v>
      </c>
      <c r="X200" s="158"/>
      <c r="Y200" s="158">
        <v>0.32</v>
      </c>
      <c r="Z200" s="158">
        <v>0.56999999999999995</v>
      </c>
      <c r="AA200" s="158">
        <v>0.1</v>
      </c>
      <c r="AB200" s="159">
        <v>0.33</v>
      </c>
    </row>
    <row r="201" spans="1:28" s="15" customFormat="1" ht="14.25" customHeight="1">
      <c r="A201" s="358" t="s">
        <v>1285</v>
      </c>
      <c r="B201" s="359" t="s">
        <v>569</v>
      </c>
      <c r="C201" s="153"/>
      <c r="D201" s="153" t="s">
        <v>35</v>
      </c>
      <c r="E201" s="153"/>
      <c r="F201" s="153"/>
      <c r="G201" s="150"/>
      <c r="H201" s="153"/>
      <c r="I201" s="153"/>
      <c r="J201" s="153" t="s">
        <v>35</v>
      </c>
      <c r="K201" s="153" t="s">
        <v>35</v>
      </c>
      <c r="L201" s="153"/>
      <c r="M201" s="153" t="s">
        <v>530</v>
      </c>
      <c r="N201" s="153" t="s">
        <v>564</v>
      </c>
      <c r="O201" s="153" t="s">
        <v>565</v>
      </c>
      <c r="P201" s="153" t="s">
        <v>566</v>
      </c>
      <c r="Q201" s="361">
        <v>0.17</v>
      </c>
      <c r="R201" s="153" t="s">
        <v>567</v>
      </c>
      <c r="S201" s="153"/>
      <c r="T201" s="153" t="s">
        <v>535</v>
      </c>
      <c r="U201" s="362"/>
      <c r="V201" s="362"/>
      <c r="W201" s="158">
        <v>0.52</v>
      </c>
      <c r="X201" s="158"/>
      <c r="Y201" s="158">
        <v>0.3</v>
      </c>
      <c r="Z201" s="158">
        <v>0.52</v>
      </c>
      <c r="AA201" s="158">
        <v>0.17</v>
      </c>
      <c r="AB201" s="159">
        <v>0.31</v>
      </c>
    </row>
    <row r="202" spans="1:28" s="15" customFormat="1" ht="14.25" customHeight="1">
      <c r="A202" s="358" t="s">
        <v>1286</v>
      </c>
      <c r="B202" s="359" t="s">
        <v>570</v>
      </c>
      <c r="C202" s="153"/>
      <c r="D202" s="153" t="s">
        <v>35</v>
      </c>
      <c r="E202" s="153"/>
      <c r="F202" s="153"/>
      <c r="G202" s="150"/>
      <c r="H202" s="153"/>
      <c r="I202" s="153"/>
      <c r="J202" s="153" t="s">
        <v>35</v>
      </c>
      <c r="K202" s="153" t="s">
        <v>35</v>
      </c>
      <c r="L202" s="153"/>
      <c r="M202" s="153" t="s">
        <v>530</v>
      </c>
      <c r="N202" s="153" t="s">
        <v>564</v>
      </c>
      <c r="O202" s="153" t="s">
        <v>565</v>
      </c>
      <c r="P202" s="153" t="s">
        <v>566</v>
      </c>
      <c r="Q202" s="361">
        <v>0.17</v>
      </c>
      <c r="R202" s="153" t="s">
        <v>567</v>
      </c>
      <c r="S202" s="153"/>
      <c r="T202" s="153" t="s">
        <v>535</v>
      </c>
      <c r="U202" s="362"/>
      <c r="V202" s="362"/>
      <c r="W202" s="158">
        <v>0.3</v>
      </c>
      <c r="X202" s="158"/>
      <c r="Y202" s="158">
        <v>0.14000000000000001</v>
      </c>
      <c r="Z202" s="158">
        <v>0.35</v>
      </c>
      <c r="AA202" s="158">
        <v>0.47</v>
      </c>
      <c r="AB202" s="159">
        <v>0.18</v>
      </c>
    </row>
    <row r="203" spans="1:28" s="15" customFormat="1" ht="14.25" customHeight="1" thickBot="1">
      <c r="A203" s="363" t="s">
        <v>1287</v>
      </c>
      <c r="B203" s="364" t="s">
        <v>571</v>
      </c>
      <c r="C203" s="154"/>
      <c r="D203" s="154" t="s">
        <v>35</v>
      </c>
      <c r="E203" s="154"/>
      <c r="F203" s="154"/>
      <c r="G203" s="151"/>
      <c r="H203" s="154"/>
      <c r="I203" s="154"/>
      <c r="J203" s="154" t="s">
        <v>35</v>
      </c>
      <c r="K203" s="154" t="s">
        <v>35</v>
      </c>
      <c r="L203" s="154"/>
      <c r="M203" s="154" t="s">
        <v>530</v>
      </c>
      <c r="N203" s="154" t="s">
        <v>564</v>
      </c>
      <c r="O203" s="154" t="s">
        <v>565</v>
      </c>
      <c r="P203" s="154" t="s">
        <v>566</v>
      </c>
      <c r="Q203" s="365">
        <v>0.17</v>
      </c>
      <c r="R203" s="154" t="s">
        <v>567</v>
      </c>
      <c r="S203" s="154"/>
      <c r="T203" s="154" t="s">
        <v>535</v>
      </c>
      <c r="U203" s="366"/>
      <c r="V203" s="366"/>
      <c r="W203" s="160">
        <v>0.13</v>
      </c>
      <c r="X203" s="160"/>
      <c r="Y203" s="160">
        <v>0.06</v>
      </c>
      <c r="Z203" s="160">
        <v>0.13</v>
      </c>
      <c r="AA203" s="160">
        <v>0.79</v>
      </c>
      <c r="AB203" s="161">
        <v>0.08</v>
      </c>
    </row>
    <row r="204" spans="1:28" s="15" customFormat="1" ht="14.25" customHeight="1">
      <c r="A204" s="353" t="s">
        <v>1288</v>
      </c>
      <c r="B204" s="354" t="s">
        <v>572</v>
      </c>
      <c r="C204" s="155"/>
      <c r="D204" s="155" t="s">
        <v>35</v>
      </c>
      <c r="E204" s="155"/>
      <c r="F204" s="155"/>
      <c r="G204" s="148"/>
      <c r="H204" s="155"/>
      <c r="I204" s="155" t="s">
        <v>35</v>
      </c>
      <c r="J204" s="155" t="s">
        <v>35</v>
      </c>
      <c r="K204" s="155" t="s">
        <v>35</v>
      </c>
      <c r="L204" s="155"/>
      <c r="M204" s="155" t="s">
        <v>559</v>
      </c>
      <c r="N204" s="155" t="s">
        <v>531</v>
      </c>
      <c r="O204" s="155" t="s">
        <v>532</v>
      </c>
      <c r="P204" s="155" t="s">
        <v>573</v>
      </c>
      <c r="Q204" s="356">
        <v>0.52</v>
      </c>
      <c r="R204" s="155" t="s">
        <v>534</v>
      </c>
      <c r="S204" s="155"/>
      <c r="T204" s="155" t="s">
        <v>535</v>
      </c>
      <c r="U204" s="357"/>
      <c r="V204" s="357"/>
      <c r="W204" s="156">
        <v>0.19</v>
      </c>
      <c r="X204" s="156"/>
      <c r="Y204" s="156">
        <v>0.03</v>
      </c>
      <c r="Z204" s="156">
        <v>0.22</v>
      </c>
      <c r="AA204" s="156">
        <v>0.73</v>
      </c>
      <c r="AB204" s="157">
        <v>0.05</v>
      </c>
    </row>
    <row r="205" spans="1:28" s="15" customFormat="1" ht="14.25" customHeight="1">
      <c r="A205" s="358" t="s">
        <v>1289</v>
      </c>
      <c r="B205" s="359" t="s">
        <v>574</v>
      </c>
      <c r="C205" s="153"/>
      <c r="D205" s="153" t="s">
        <v>35</v>
      </c>
      <c r="E205" s="153"/>
      <c r="F205" s="153"/>
      <c r="G205" s="150"/>
      <c r="H205" s="153"/>
      <c r="I205" s="153" t="s">
        <v>35</v>
      </c>
      <c r="J205" s="153" t="s">
        <v>35</v>
      </c>
      <c r="K205" s="153" t="s">
        <v>35</v>
      </c>
      <c r="L205" s="153"/>
      <c r="M205" s="153" t="s">
        <v>559</v>
      </c>
      <c r="N205" s="153" t="s">
        <v>531</v>
      </c>
      <c r="O205" s="153" t="s">
        <v>532</v>
      </c>
      <c r="P205" s="153" t="s">
        <v>573</v>
      </c>
      <c r="Q205" s="361">
        <v>0.52</v>
      </c>
      <c r="R205" s="153" t="s">
        <v>534</v>
      </c>
      <c r="S205" s="153"/>
      <c r="T205" s="153" t="s">
        <v>535</v>
      </c>
      <c r="U205" s="362"/>
      <c r="V205" s="362"/>
      <c r="W205" s="158">
        <v>0.75</v>
      </c>
      <c r="X205" s="158"/>
      <c r="Y205" s="158">
        <v>0.13</v>
      </c>
      <c r="Z205" s="158">
        <v>0.67</v>
      </c>
      <c r="AA205" s="158">
        <v>0.18</v>
      </c>
      <c r="AB205" s="159">
        <v>0.15</v>
      </c>
    </row>
    <row r="206" spans="1:28" s="15" customFormat="1" ht="14.25" customHeight="1">
      <c r="A206" s="358" t="s">
        <v>1290</v>
      </c>
      <c r="B206" s="359" t="s">
        <v>575</v>
      </c>
      <c r="C206" s="153"/>
      <c r="D206" s="153" t="s">
        <v>35</v>
      </c>
      <c r="E206" s="153"/>
      <c r="F206" s="153"/>
      <c r="G206" s="150"/>
      <c r="H206" s="153"/>
      <c r="I206" s="153" t="s">
        <v>35</v>
      </c>
      <c r="J206" s="153" t="s">
        <v>35</v>
      </c>
      <c r="K206" s="153" t="s">
        <v>35</v>
      </c>
      <c r="L206" s="153"/>
      <c r="M206" s="153" t="s">
        <v>559</v>
      </c>
      <c r="N206" s="153" t="s">
        <v>531</v>
      </c>
      <c r="O206" s="153" t="s">
        <v>532</v>
      </c>
      <c r="P206" s="153" t="s">
        <v>573</v>
      </c>
      <c r="Q206" s="361">
        <v>0.52</v>
      </c>
      <c r="R206" s="153" t="s">
        <v>534</v>
      </c>
      <c r="S206" s="153"/>
      <c r="T206" s="153" t="s">
        <v>535</v>
      </c>
      <c r="U206" s="362"/>
      <c r="V206" s="362"/>
      <c r="W206" s="158">
        <v>0.41</v>
      </c>
      <c r="X206" s="158"/>
      <c r="Y206" s="158">
        <v>7.0000000000000007E-2</v>
      </c>
      <c r="Z206" s="158">
        <v>0.39</v>
      </c>
      <c r="AA206" s="158">
        <v>0.52</v>
      </c>
      <c r="AB206" s="159">
        <v>0.09</v>
      </c>
    </row>
    <row r="207" spans="1:28" s="15" customFormat="1" ht="14.25" customHeight="1" thickBot="1">
      <c r="A207" s="363" t="s">
        <v>1291</v>
      </c>
      <c r="B207" s="364" t="s">
        <v>576</v>
      </c>
      <c r="C207" s="154"/>
      <c r="D207" s="154" t="s">
        <v>35</v>
      </c>
      <c r="E207" s="154"/>
      <c r="F207" s="154"/>
      <c r="G207" s="151"/>
      <c r="H207" s="154"/>
      <c r="I207" s="154" t="s">
        <v>35</v>
      </c>
      <c r="J207" s="154" t="s">
        <v>35</v>
      </c>
      <c r="K207" s="154" t="s">
        <v>35</v>
      </c>
      <c r="L207" s="154"/>
      <c r="M207" s="154" t="s">
        <v>559</v>
      </c>
      <c r="N207" s="154" t="s">
        <v>531</v>
      </c>
      <c r="O207" s="154" t="s">
        <v>532</v>
      </c>
      <c r="P207" s="154" t="s">
        <v>573</v>
      </c>
      <c r="Q207" s="365">
        <v>0.52</v>
      </c>
      <c r="R207" s="154" t="s">
        <v>534</v>
      </c>
      <c r="S207" s="154"/>
      <c r="T207" s="154" t="s">
        <v>535</v>
      </c>
      <c r="U207" s="366"/>
      <c r="V207" s="366"/>
      <c r="W207" s="160">
        <v>0.19</v>
      </c>
      <c r="X207" s="160"/>
      <c r="Y207" s="160">
        <v>0.03</v>
      </c>
      <c r="Z207" s="160">
        <v>0.22</v>
      </c>
      <c r="AA207" s="160">
        <v>0.73</v>
      </c>
      <c r="AB207" s="161">
        <v>0.05</v>
      </c>
    </row>
    <row r="208" spans="1:28" s="15" customFormat="1" ht="14.25" customHeight="1">
      <c r="A208" s="353" t="s">
        <v>1292</v>
      </c>
      <c r="B208" s="354" t="s">
        <v>577</v>
      </c>
      <c r="C208" s="155"/>
      <c r="D208" s="155" t="s">
        <v>35</v>
      </c>
      <c r="E208" s="155"/>
      <c r="F208" s="155"/>
      <c r="G208" s="148"/>
      <c r="H208" s="155"/>
      <c r="I208" s="155" t="s">
        <v>35</v>
      </c>
      <c r="J208" s="155" t="s">
        <v>35</v>
      </c>
      <c r="K208" s="155" t="s">
        <v>35</v>
      </c>
      <c r="L208" s="155"/>
      <c r="M208" s="155" t="s">
        <v>559</v>
      </c>
      <c r="N208" s="155" t="s">
        <v>578</v>
      </c>
      <c r="O208" s="155" t="s">
        <v>579</v>
      </c>
      <c r="P208" s="155" t="s">
        <v>580</v>
      </c>
      <c r="Q208" s="356">
        <v>0.42</v>
      </c>
      <c r="R208" s="155" t="s">
        <v>581</v>
      </c>
      <c r="S208" s="155"/>
      <c r="T208" s="155" t="s">
        <v>582</v>
      </c>
      <c r="U208" s="357"/>
      <c r="V208" s="357"/>
      <c r="W208" s="156"/>
      <c r="X208" s="156"/>
      <c r="Y208" s="156"/>
      <c r="Z208" s="156">
        <v>0.7</v>
      </c>
      <c r="AA208" s="156">
        <v>0.1</v>
      </c>
      <c r="AB208" s="157">
        <v>0.2</v>
      </c>
    </row>
    <row r="209" spans="1:28" s="15" customFormat="1" ht="14.25" customHeight="1">
      <c r="A209" s="358" t="s">
        <v>1293</v>
      </c>
      <c r="B209" s="359" t="s">
        <v>583</v>
      </c>
      <c r="C209" s="153"/>
      <c r="D209" s="153" t="s">
        <v>35</v>
      </c>
      <c r="E209" s="153"/>
      <c r="F209" s="153"/>
      <c r="G209" s="150"/>
      <c r="H209" s="153"/>
      <c r="I209" s="153" t="s">
        <v>35</v>
      </c>
      <c r="J209" s="153" t="s">
        <v>35</v>
      </c>
      <c r="K209" s="153" t="s">
        <v>35</v>
      </c>
      <c r="L209" s="153"/>
      <c r="M209" s="153" t="s">
        <v>559</v>
      </c>
      <c r="N209" s="153" t="s">
        <v>578</v>
      </c>
      <c r="O209" s="153" t="s">
        <v>579</v>
      </c>
      <c r="P209" s="153" t="s">
        <v>584</v>
      </c>
      <c r="Q209" s="361">
        <v>0.42</v>
      </c>
      <c r="R209" s="153" t="s">
        <v>581</v>
      </c>
      <c r="S209" s="153"/>
      <c r="T209" s="153" t="s">
        <v>582</v>
      </c>
      <c r="U209" s="362"/>
      <c r="V209" s="362"/>
      <c r="W209" s="158"/>
      <c r="X209" s="158"/>
      <c r="Y209" s="158"/>
      <c r="Z209" s="158">
        <v>0.64</v>
      </c>
      <c r="AA209" s="158">
        <v>0.17</v>
      </c>
      <c r="AB209" s="159">
        <v>0.19</v>
      </c>
    </row>
    <row r="210" spans="1:28" s="15" customFormat="1" ht="14.25" customHeight="1">
      <c r="A210" s="358" t="s">
        <v>1294</v>
      </c>
      <c r="B210" s="359" t="s">
        <v>585</v>
      </c>
      <c r="C210" s="153"/>
      <c r="D210" s="153" t="s">
        <v>35</v>
      </c>
      <c r="E210" s="153"/>
      <c r="F210" s="153"/>
      <c r="G210" s="150"/>
      <c r="H210" s="153"/>
      <c r="I210" s="153" t="s">
        <v>35</v>
      </c>
      <c r="J210" s="153" t="s">
        <v>35</v>
      </c>
      <c r="K210" s="153" t="s">
        <v>35</v>
      </c>
      <c r="L210" s="153"/>
      <c r="M210" s="153" t="s">
        <v>559</v>
      </c>
      <c r="N210" s="153" t="s">
        <v>578</v>
      </c>
      <c r="O210" s="153" t="s">
        <v>579</v>
      </c>
      <c r="P210" s="153" t="s">
        <v>580</v>
      </c>
      <c r="Q210" s="361">
        <v>0.42</v>
      </c>
      <c r="R210" s="153" t="s">
        <v>581</v>
      </c>
      <c r="S210" s="153"/>
      <c r="T210" s="153" t="s">
        <v>582</v>
      </c>
      <c r="U210" s="362"/>
      <c r="V210" s="362"/>
      <c r="W210" s="158"/>
      <c r="X210" s="158"/>
      <c r="Y210" s="158"/>
      <c r="Z210" s="158">
        <v>0.46</v>
      </c>
      <c r="AA210" s="158">
        <v>0.45</v>
      </c>
      <c r="AB210" s="159">
        <v>0.09</v>
      </c>
    </row>
    <row r="211" spans="1:28" s="15" customFormat="1" ht="14.25" customHeight="1">
      <c r="A211" s="358" t="s">
        <v>1295</v>
      </c>
      <c r="B211" s="359" t="s">
        <v>586</v>
      </c>
      <c r="C211" s="153"/>
      <c r="D211" s="153" t="s">
        <v>35</v>
      </c>
      <c r="E211" s="153"/>
      <c r="F211" s="153"/>
      <c r="G211" s="150"/>
      <c r="H211" s="153"/>
      <c r="I211" s="153" t="s">
        <v>35</v>
      </c>
      <c r="J211" s="153" t="s">
        <v>35</v>
      </c>
      <c r="K211" s="153" t="s">
        <v>35</v>
      </c>
      <c r="L211" s="153"/>
      <c r="M211" s="153" t="s">
        <v>559</v>
      </c>
      <c r="N211" s="153" t="s">
        <v>578</v>
      </c>
      <c r="O211" s="153" t="s">
        <v>579</v>
      </c>
      <c r="P211" s="153" t="s">
        <v>580</v>
      </c>
      <c r="Q211" s="361">
        <v>0.42</v>
      </c>
      <c r="R211" s="153" t="s">
        <v>581</v>
      </c>
      <c r="S211" s="153"/>
      <c r="T211" s="153" t="s">
        <v>582</v>
      </c>
      <c r="U211" s="362"/>
      <c r="V211" s="362"/>
      <c r="W211" s="158"/>
      <c r="X211" s="158"/>
      <c r="Y211" s="158"/>
      <c r="Z211" s="158">
        <v>0.5</v>
      </c>
      <c r="AA211" s="158">
        <v>0.4</v>
      </c>
      <c r="AB211" s="159">
        <v>0.1</v>
      </c>
    </row>
    <row r="212" spans="1:28" s="15" customFormat="1" ht="14.25" customHeight="1">
      <c r="A212" s="358" t="s">
        <v>1296</v>
      </c>
      <c r="B212" s="359" t="s">
        <v>587</v>
      </c>
      <c r="C212" s="153"/>
      <c r="D212" s="153" t="s">
        <v>35</v>
      </c>
      <c r="E212" s="153"/>
      <c r="F212" s="153"/>
      <c r="G212" s="150"/>
      <c r="H212" s="153"/>
      <c r="I212" s="153" t="s">
        <v>35</v>
      </c>
      <c r="J212" s="153" t="s">
        <v>35</v>
      </c>
      <c r="K212" s="153" t="s">
        <v>35</v>
      </c>
      <c r="L212" s="153"/>
      <c r="M212" s="153" t="s">
        <v>559</v>
      </c>
      <c r="N212" s="153" t="s">
        <v>578</v>
      </c>
      <c r="O212" s="153" t="s">
        <v>579</v>
      </c>
      <c r="P212" s="153" t="s">
        <v>580</v>
      </c>
      <c r="Q212" s="361">
        <v>0.42</v>
      </c>
      <c r="R212" s="153" t="s">
        <v>581</v>
      </c>
      <c r="S212" s="153"/>
      <c r="T212" s="153" t="s">
        <v>582</v>
      </c>
      <c r="U212" s="362"/>
      <c r="V212" s="362"/>
      <c r="W212" s="158"/>
      <c r="X212" s="158"/>
      <c r="Y212" s="158"/>
      <c r="Z212" s="158">
        <v>0.08</v>
      </c>
      <c r="AA212" s="158">
        <v>0.87</v>
      </c>
      <c r="AB212" s="159">
        <v>0.05</v>
      </c>
    </row>
    <row r="213" spans="1:28" s="15" customFormat="1" ht="14.25" customHeight="1" thickBot="1">
      <c r="A213" s="363" t="s">
        <v>1297</v>
      </c>
      <c r="B213" s="364" t="s">
        <v>588</v>
      </c>
      <c r="C213" s="154"/>
      <c r="D213" s="154" t="s">
        <v>35</v>
      </c>
      <c r="E213" s="154"/>
      <c r="F213" s="154"/>
      <c r="G213" s="151"/>
      <c r="H213" s="154"/>
      <c r="I213" s="154" t="s">
        <v>35</v>
      </c>
      <c r="J213" s="154" t="s">
        <v>35</v>
      </c>
      <c r="K213" s="154" t="s">
        <v>35</v>
      </c>
      <c r="L213" s="154"/>
      <c r="M213" s="154" t="s">
        <v>559</v>
      </c>
      <c r="N213" s="154" t="s">
        <v>578</v>
      </c>
      <c r="O213" s="154" t="s">
        <v>579</v>
      </c>
      <c r="P213" s="154" t="s">
        <v>580</v>
      </c>
      <c r="Q213" s="365">
        <v>0.42</v>
      </c>
      <c r="R213" s="154" t="s">
        <v>581</v>
      </c>
      <c r="S213" s="154"/>
      <c r="T213" s="154" t="s">
        <v>582</v>
      </c>
      <c r="U213" s="366"/>
      <c r="V213" s="366"/>
      <c r="W213" s="160"/>
      <c r="X213" s="160"/>
      <c r="Y213" s="160"/>
      <c r="Z213" s="160">
        <v>0.19</v>
      </c>
      <c r="AA213" s="160">
        <v>0.78</v>
      </c>
      <c r="AB213" s="161">
        <v>0.03</v>
      </c>
    </row>
    <row r="214" spans="1:28" ht="12.75">
      <c r="A214" s="428" t="s">
        <v>1298</v>
      </c>
      <c r="B214" s="429" t="s">
        <v>941</v>
      </c>
      <c r="C214" s="155" t="s">
        <v>35</v>
      </c>
      <c r="D214" s="155" t="s">
        <v>35</v>
      </c>
      <c r="E214" s="430"/>
      <c r="F214" s="155" t="s">
        <v>35</v>
      </c>
      <c r="G214" s="430"/>
      <c r="H214" s="430"/>
      <c r="I214" s="431"/>
      <c r="J214" s="431"/>
      <c r="K214" s="431"/>
      <c r="L214" s="431"/>
      <c r="M214" s="432">
        <v>5</v>
      </c>
      <c r="N214" s="276" t="s">
        <v>36</v>
      </c>
      <c r="O214" s="431" t="s">
        <v>942</v>
      </c>
      <c r="P214" s="155" t="s">
        <v>573</v>
      </c>
      <c r="Q214" s="431">
        <v>0.19700000000000001</v>
      </c>
      <c r="R214" s="155" t="s">
        <v>943</v>
      </c>
      <c r="S214" s="431"/>
      <c r="T214" s="431"/>
      <c r="U214" s="431"/>
      <c r="V214" s="431"/>
      <c r="W214" s="431"/>
      <c r="X214" s="431"/>
      <c r="Y214" s="431"/>
      <c r="Z214" s="431"/>
      <c r="AA214" s="431"/>
      <c r="AB214" s="433"/>
    </row>
    <row r="215" spans="1:28" ht="12.75">
      <c r="A215" s="434" t="s">
        <v>1298</v>
      </c>
      <c r="B215" s="435" t="s">
        <v>944</v>
      </c>
      <c r="C215" s="153" t="s">
        <v>35</v>
      </c>
      <c r="D215" s="153" t="s">
        <v>35</v>
      </c>
      <c r="E215" s="436"/>
      <c r="F215" s="153" t="s">
        <v>35</v>
      </c>
      <c r="G215" s="436"/>
      <c r="H215" s="436"/>
      <c r="I215" s="437"/>
      <c r="J215" s="437"/>
      <c r="K215" s="437"/>
      <c r="L215" s="437"/>
      <c r="M215" s="437">
        <v>5</v>
      </c>
      <c r="N215" s="278" t="s">
        <v>36</v>
      </c>
      <c r="O215" s="437" t="s">
        <v>942</v>
      </c>
      <c r="P215" s="153" t="s">
        <v>573</v>
      </c>
      <c r="Q215" s="437">
        <v>0.19700000000000001</v>
      </c>
      <c r="R215" s="153" t="s">
        <v>943</v>
      </c>
      <c r="S215" s="437"/>
      <c r="T215" s="437"/>
      <c r="U215" s="437"/>
      <c r="V215" s="437"/>
      <c r="W215" s="437"/>
      <c r="X215" s="437"/>
      <c r="Y215" s="437"/>
      <c r="Z215" s="437"/>
      <c r="AA215" s="437"/>
      <c r="AB215" s="438"/>
    </row>
    <row r="216" spans="1:28" ht="13.5" thickBot="1">
      <c r="A216" s="439" t="s">
        <v>1298</v>
      </c>
      <c r="B216" s="440" t="s">
        <v>945</v>
      </c>
      <c r="C216" s="154" t="s">
        <v>35</v>
      </c>
      <c r="D216" s="154" t="s">
        <v>35</v>
      </c>
      <c r="E216" s="441"/>
      <c r="F216" s="154" t="s">
        <v>35</v>
      </c>
      <c r="G216" s="441"/>
      <c r="H216" s="441"/>
      <c r="I216" s="442"/>
      <c r="J216" s="442"/>
      <c r="K216" s="442"/>
      <c r="L216" s="442"/>
      <c r="M216" s="442">
        <v>5</v>
      </c>
      <c r="N216" s="280" t="s">
        <v>36</v>
      </c>
      <c r="O216" s="442" t="s">
        <v>942</v>
      </c>
      <c r="P216" s="154" t="s">
        <v>573</v>
      </c>
      <c r="Q216" s="442">
        <v>0.19700000000000001</v>
      </c>
      <c r="R216" s="154" t="s">
        <v>943</v>
      </c>
      <c r="S216" s="442"/>
      <c r="T216" s="442"/>
      <c r="U216" s="442"/>
      <c r="V216" s="442"/>
      <c r="W216" s="442"/>
      <c r="X216" s="442"/>
      <c r="Y216" s="442"/>
      <c r="Z216" s="442"/>
      <c r="AA216" s="442"/>
      <c r="AB216" s="443"/>
    </row>
    <row r="217" spans="1:28" ht="12.75">
      <c r="A217" s="428" t="s">
        <v>1299</v>
      </c>
      <c r="B217" s="429" t="s">
        <v>947</v>
      </c>
      <c r="C217" s="155" t="s">
        <v>35</v>
      </c>
      <c r="D217" s="155" t="s">
        <v>35</v>
      </c>
      <c r="E217" s="430"/>
      <c r="F217" s="155" t="s">
        <v>35</v>
      </c>
      <c r="G217" s="430"/>
      <c r="H217" s="430"/>
      <c r="I217" s="431"/>
      <c r="J217" s="431"/>
      <c r="K217" s="431"/>
      <c r="L217" s="431"/>
      <c r="M217" s="431">
        <v>3</v>
      </c>
      <c r="N217" s="276" t="s">
        <v>36</v>
      </c>
      <c r="O217" s="431"/>
      <c r="P217" s="155" t="s">
        <v>948</v>
      </c>
      <c r="Q217" s="431">
        <v>0.19500000000000001</v>
      </c>
      <c r="R217" s="155" t="s">
        <v>949</v>
      </c>
      <c r="S217" s="431"/>
      <c r="T217" s="431"/>
      <c r="U217" s="431"/>
      <c r="V217" s="431"/>
      <c r="W217" s="431"/>
      <c r="X217" s="431"/>
      <c r="Y217" s="431"/>
      <c r="Z217" s="431"/>
      <c r="AA217" s="431"/>
      <c r="AB217" s="433"/>
    </row>
    <row r="218" spans="1:28" ht="12.75">
      <c r="A218" s="434" t="s">
        <v>1299</v>
      </c>
      <c r="B218" s="435" t="s">
        <v>950</v>
      </c>
      <c r="C218" s="153" t="s">
        <v>35</v>
      </c>
      <c r="D218" s="153" t="s">
        <v>35</v>
      </c>
      <c r="E218" s="436"/>
      <c r="F218" s="153" t="s">
        <v>35</v>
      </c>
      <c r="G218" s="436"/>
      <c r="H218" s="436"/>
      <c r="I218" s="437"/>
      <c r="J218" s="437"/>
      <c r="K218" s="437"/>
      <c r="L218" s="437"/>
      <c r="M218" s="437">
        <v>3</v>
      </c>
      <c r="N218" s="278" t="s">
        <v>36</v>
      </c>
      <c r="O218" s="437"/>
      <c r="P218" s="153" t="s">
        <v>948</v>
      </c>
      <c r="Q218" s="437">
        <v>0.19500000000000001</v>
      </c>
      <c r="R218" s="153" t="s">
        <v>949</v>
      </c>
      <c r="S218" s="437"/>
      <c r="T218" s="437"/>
      <c r="U218" s="437"/>
      <c r="V218" s="437"/>
      <c r="W218" s="437"/>
      <c r="X218" s="437"/>
      <c r="Y218" s="437"/>
      <c r="Z218" s="437"/>
      <c r="AA218" s="437"/>
      <c r="AB218" s="438"/>
    </row>
    <row r="219" spans="1:28" ht="12.75">
      <c r="A219" s="434" t="s">
        <v>1299</v>
      </c>
      <c r="B219" s="435" t="s">
        <v>951</v>
      </c>
      <c r="C219" s="153" t="s">
        <v>35</v>
      </c>
      <c r="D219" s="153" t="s">
        <v>35</v>
      </c>
      <c r="E219" s="436"/>
      <c r="F219" s="153" t="s">
        <v>35</v>
      </c>
      <c r="G219" s="436"/>
      <c r="H219" s="436"/>
      <c r="I219" s="437"/>
      <c r="J219" s="437"/>
      <c r="K219" s="437"/>
      <c r="L219" s="437"/>
      <c r="M219" s="437">
        <v>3</v>
      </c>
      <c r="N219" s="278" t="s">
        <v>36</v>
      </c>
      <c r="O219" s="437"/>
      <c r="P219" s="153" t="s">
        <v>948</v>
      </c>
      <c r="Q219" s="437">
        <v>0.19500000000000001</v>
      </c>
      <c r="R219" s="153" t="s">
        <v>949</v>
      </c>
      <c r="S219" s="437"/>
      <c r="T219" s="437"/>
      <c r="U219" s="437"/>
      <c r="V219" s="437"/>
      <c r="W219" s="437"/>
      <c r="X219" s="437"/>
      <c r="Y219" s="437"/>
      <c r="Z219" s="437"/>
      <c r="AA219" s="437"/>
      <c r="AB219" s="438"/>
    </row>
    <row r="220" spans="1:28" ht="13.5" thickBot="1">
      <c r="A220" s="439" t="s">
        <v>1299</v>
      </c>
      <c r="B220" s="440" t="s">
        <v>952</v>
      </c>
      <c r="C220" s="154" t="s">
        <v>35</v>
      </c>
      <c r="D220" s="154" t="s">
        <v>35</v>
      </c>
      <c r="E220" s="441"/>
      <c r="F220" s="154" t="s">
        <v>35</v>
      </c>
      <c r="G220" s="441"/>
      <c r="H220" s="441"/>
      <c r="I220" s="442"/>
      <c r="J220" s="442"/>
      <c r="K220" s="442"/>
      <c r="L220" s="442"/>
      <c r="M220" s="442">
        <v>3</v>
      </c>
      <c r="N220" s="280" t="s">
        <v>36</v>
      </c>
      <c r="O220" s="442"/>
      <c r="P220" s="154" t="s">
        <v>948</v>
      </c>
      <c r="Q220" s="442">
        <v>0.19500000000000001</v>
      </c>
      <c r="R220" s="154" t="s">
        <v>949</v>
      </c>
      <c r="S220" s="442"/>
      <c r="T220" s="442"/>
      <c r="U220" s="442"/>
      <c r="V220" s="442"/>
      <c r="W220" s="442"/>
      <c r="X220" s="442"/>
      <c r="Y220" s="442"/>
      <c r="Z220" s="442"/>
      <c r="AA220" s="442"/>
      <c r="AB220" s="443"/>
    </row>
    <row r="221" spans="1:28" ht="12.75">
      <c r="A221" s="434" t="s">
        <v>1300</v>
      </c>
      <c r="B221" s="435" t="s">
        <v>955</v>
      </c>
      <c r="C221" s="153" t="s">
        <v>35</v>
      </c>
      <c r="D221" s="153" t="s">
        <v>35</v>
      </c>
      <c r="E221" s="436"/>
      <c r="F221" s="153" t="s">
        <v>35</v>
      </c>
      <c r="G221" s="436"/>
      <c r="H221" s="436"/>
      <c r="I221" s="437"/>
      <c r="J221" s="437"/>
      <c r="K221" s="437"/>
      <c r="L221" s="437"/>
      <c r="M221" s="437">
        <v>4</v>
      </c>
      <c r="N221" s="278" t="s">
        <v>36</v>
      </c>
      <c r="O221" s="437"/>
      <c r="P221" s="153" t="s">
        <v>573</v>
      </c>
      <c r="Q221" s="437">
        <v>0.18</v>
      </c>
      <c r="R221" s="153" t="s">
        <v>954</v>
      </c>
      <c r="S221" s="437"/>
      <c r="T221" s="437"/>
      <c r="U221" s="437"/>
      <c r="V221" s="437"/>
      <c r="W221" s="437"/>
      <c r="X221" s="437"/>
      <c r="Y221" s="437"/>
      <c r="Z221" s="437"/>
      <c r="AA221" s="437"/>
      <c r="AB221" s="438"/>
    </row>
    <row r="222" spans="1:28" ht="13.5" thickBot="1">
      <c r="A222" s="434" t="s">
        <v>1300</v>
      </c>
      <c r="B222" s="435" t="s">
        <v>956</v>
      </c>
      <c r="C222" s="153" t="s">
        <v>35</v>
      </c>
      <c r="D222" s="153" t="s">
        <v>35</v>
      </c>
      <c r="E222" s="436"/>
      <c r="F222" s="436"/>
      <c r="G222" s="436"/>
      <c r="H222" s="436"/>
      <c r="I222" s="437"/>
      <c r="J222" s="437"/>
      <c r="K222" s="437"/>
      <c r="L222" s="437"/>
      <c r="M222" s="437">
        <v>4</v>
      </c>
      <c r="N222" s="278" t="s">
        <v>36</v>
      </c>
      <c r="O222" s="437"/>
      <c r="P222" s="153" t="s">
        <v>573</v>
      </c>
      <c r="Q222" s="437">
        <v>0.18</v>
      </c>
      <c r="R222" s="153" t="s">
        <v>954</v>
      </c>
      <c r="S222" s="437"/>
      <c r="T222" s="437"/>
      <c r="U222" s="437"/>
      <c r="V222" s="437"/>
      <c r="W222" s="437"/>
      <c r="X222" s="437"/>
      <c r="Y222" s="437"/>
      <c r="Z222" s="437"/>
      <c r="AA222" s="437"/>
      <c r="AB222" s="438"/>
    </row>
    <row r="223" spans="1:28" ht="12.75">
      <c r="A223" s="428" t="s">
        <v>1301</v>
      </c>
      <c r="B223" s="429" t="s">
        <v>957</v>
      </c>
      <c r="C223" s="430"/>
      <c r="D223" s="430"/>
      <c r="E223" s="430"/>
      <c r="F223" s="430"/>
      <c r="G223" s="155" t="s">
        <v>35</v>
      </c>
      <c r="H223" s="430"/>
      <c r="I223" s="431"/>
      <c r="J223" s="431"/>
      <c r="K223" s="431"/>
      <c r="L223" s="431">
        <v>4</v>
      </c>
      <c r="M223" s="431"/>
      <c r="N223" s="276" t="s">
        <v>36</v>
      </c>
      <c r="O223" s="431"/>
      <c r="P223" s="431">
        <v>127</v>
      </c>
      <c r="Q223" s="431">
        <v>0.185</v>
      </c>
      <c r="R223" s="431" t="s">
        <v>949</v>
      </c>
      <c r="S223" s="431"/>
      <c r="T223" s="431"/>
      <c r="U223" s="431"/>
      <c r="V223" s="431"/>
      <c r="W223" s="431"/>
      <c r="X223" s="431"/>
      <c r="Y223" s="431"/>
      <c r="Z223" s="431"/>
      <c r="AA223" s="431"/>
      <c r="AB223" s="433"/>
    </row>
    <row r="224" spans="1:28" ht="12.75">
      <c r="A224" s="434" t="s">
        <v>1301</v>
      </c>
      <c r="B224" s="435" t="s">
        <v>958</v>
      </c>
      <c r="C224" s="436"/>
      <c r="D224" s="436"/>
      <c r="E224" s="436"/>
      <c r="F224" s="436"/>
      <c r="G224" s="153" t="s">
        <v>35</v>
      </c>
      <c r="H224" s="436"/>
      <c r="I224" s="437"/>
      <c r="J224" s="437"/>
      <c r="K224" s="437"/>
      <c r="L224" s="437">
        <v>4</v>
      </c>
      <c r="M224" s="437"/>
      <c r="N224" s="278" t="s">
        <v>36</v>
      </c>
      <c r="O224" s="437"/>
      <c r="P224" s="437">
        <v>127</v>
      </c>
      <c r="Q224" s="437">
        <v>0.185</v>
      </c>
      <c r="R224" s="437" t="s">
        <v>949</v>
      </c>
      <c r="S224" s="437"/>
      <c r="T224" s="437"/>
      <c r="U224" s="437"/>
      <c r="V224" s="437"/>
      <c r="W224" s="437"/>
      <c r="X224" s="437"/>
      <c r="Y224" s="437"/>
      <c r="Z224" s="437"/>
      <c r="AA224" s="437"/>
      <c r="AB224" s="438"/>
    </row>
    <row r="225" spans="1:28" ht="12.75">
      <c r="A225" s="434" t="s">
        <v>1301</v>
      </c>
      <c r="B225" s="435" t="s">
        <v>959</v>
      </c>
      <c r="C225" s="436"/>
      <c r="D225" s="436"/>
      <c r="E225" s="436"/>
      <c r="F225" s="436"/>
      <c r="G225" s="153" t="s">
        <v>35</v>
      </c>
      <c r="H225" s="436"/>
      <c r="I225" s="437"/>
      <c r="J225" s="437"/>
      <c r="K225" s="437"/>
      <c r="L225" s="437">
        <v>4</v>
      </c>
      <c r="M225" s="437"/>
      <c r="N225" s="278" t="s">
        <v>36</v>
      </c>
      <c r="O225" s="437"/>
      <c r="P225" s="437">
        <v>127</v>
      </c>
      <c r="Q225" s="437">
        <v>0.185</v>
      </c>
      <c r="R225" s="437" t="s">
        <v>949</v>
      </c>
      <c r="S225" s="437"/>
      <c r="T225" s="437"/>
      <c r="U225" s="437"/>
      <c r="V225" s="437"/>
      <c r="W225" s="437"/>
      <c r="X225" s="437"/>
      <c r="Y225" s="437"/>
      <c r="Z225" s="437"/>
      <c r="AA225" s="437"/>
      <c r="AB225" s="438"/>
    </row>
    <row r="226" spans="1:28" ht="12.75">
      <c r="A226" s="434" t="s">
        <v>1301</v>
      </c>
      <c r="B226" s="435" t="s">
        <v>960</v>
      </c>
      <c r="C226" s="436"/>
      <c r="D226" s="436"/>
      <c r="E226" s="436"/>
      <c r="F226" s="436"/>
      <c r="G226" s="153" t="s">
        <v>35</v>
      </c>
      <c r="H226" s="436"/>
      <c r="I226" s="437"/>
      <c r="J226" s="437"/>
      <c r="K226" s="437"/>
      <c r="L226" s="437">
        <v>4</v>
      </c>
      <c r="M226" s="437"/>
      <c r="N226" s="278" t="s">
        <v>36</v>
      </c>
      <c r="O226" s="437"/>
      <c r="P226" s="437">
        <v>127</v>
      </c>
      <c r="Q226" s="437">
        <v>0.185</v>
      </c>
      <c r="R226" s="437" t="s">
        <v>949</v>
      </c>
      <c r="S226" s="437"/>
      <c r="T226" s="437"/>
      <c r="U226" s="437"/>
      <c r="V226" s="437"/>
      <c r="W226" s="437"/>
      <c r="X226" s="437"/>
      <c r="Y226" s="437"/>
      <c r="Z226" s="437"/>
      <c r="AA226" s="437"/>
      <c r="AB226" s="438"/>
    </row>
    <row r="227" spans="1:28" ht="12.75">
      <c r="A227" s="434" t="s">
        <v>1301</v>
      </c>
      <c r="B227" s="435" t="s">
        <v>961</v>
      </c>
      <c r="C227" s="436"/>
      <c r="D227" s="436"/>
      <c r="E227" s="436"/>
      <c r="F227" s="436"/>
      <c r="G227" s="153" t="s">
        <v>35</v>
      </c>
      <c r="H227" s="436"/>
      <c r="I227" s="437"/>
      <c r="J227" s="437"/>
      <c r="K227" s="437"/>
      <c r="L227" s="437">
        <v>4</v>
      </c>
      <c r="M227" s="437"/>
      <c r="N227" s="278" t="s">
        <v>36</v>
      </c>
      <c r="O227" s="437"/>
      <c r="P227" s="437">
        <v>127</v>
      </c>
      <c r="Q227" s="437">
        <v>0.185</v>
      </c>
      <c r="R227" s="437" t="s">
        <v>949</v>
      </c>
      <c r="S227" s="437"/>
      <c r="T227" s="437"/>
      <c r="U227" s="437"/>
      <c r="V227" s="437"/>
      <c r="W227" s="437"/>
      <c r="X227" s="437"/>
      <c r="Y227" s="437"/>
      <c r="Z227" s="437"/>
      <c r="AA227" s="437"/>
      <c r="AB227" s="438"/>
    </row>
    <row r="228" spans="1:28" ht="13.5" thickBot="1">
      <c r="A228" s="439" t="s">
        <v>1301</v>
      </c>
      <c r="B228" s="440" t="s">
        <v>962</v>
      </c>
      <c r="C228" s="441"/>
      <c r="D228" s="441"/>
      <c r="E228" s="441"/>
      <c r="F228" s="441"/>
      <c r="G228" s="154" t="s">
        <v>35</v>
      </c>
      <c r="H228" s="441"/>
      <c r="I228" s="442"/>
      <c r="J228" s="442"/>
      <c r="K228" s="442"/>
      <c r="L228" s="442">
        <v>4</v>
      </c>
      <c r="M228" s="442"/>
      <c r="N228" s="280" t="s">
        <v>36</v>
      </c>
      <c r="O228" s="442"/>
      <c r="P228" s="442">
        <v>127</v>
      </c>
      <c r="Q228" s="442">
        <v>0.185</v>
      </c>
      <c r="R228" s="442" t="s">
        <v>949</v>
      </c>
      <c r="S228" s="442"/>
      <c r="T228" s="442"/>
      <c r="U228" s="442"/>
      <c r="V228" s="442"/>
      <c r="W228" s="442"/>
      <c r="X228" s="442"/>
      <c r="Y228" s="442"/>
      <c r="Z228" s="442"/>
      <c r="AA228" s="442"/>
      <c r="AB228" s="443"/>
    </row>
    <row r="229" spans="1:28" ht="12.75">
      <c r="A229" s="428" t="s">
        <v>1302</v>
      </c>
      <c r="B229" s="429" t="s">
        <v>1090</v>
      </c>
      <c r="C229" s="480" t="s">
        <v>35</v>
      </c>
      <c r="D229" s="480" t="s">
        <v>35</v>
      </c>
      <c r="E229" s="480" t="s">
        <v>35</v>
      </c>
      <c r="F229" s="481"/>
      <c r="G229" s="482" t="s">
        <v>35</v>
      </c>
      <c r="H229" s="481"/>
      <c r="I229" s="480"/>
      <c r="J229" s="480"/>
      <c r="K229" s="480"/>
      <c r="L229" s="480"/>
      <c r="M229" s="480">
        <v>3</v>
      </c>
      <c r="N229" s="483" t="s">
        <v>1091</v>
      </c>
      <c r="O229" s="484" t="s">
        <v>1092</v>
      </c>
      <c r="P229" s="480" t="s">
        <v>1093</v>
      </c>
      <c r="Q229" s="480">
        <v>0.41</v>
      </c>
      <c r="R229" s="480" t="s">
        <v>1063</v>
      </c>
      <c r="S229" s="480"/>
      <c r="T229" s="480"/>
      <c r="U229" s="480"/>
      <c r="V229" s="480"/>
      <c r="W229" s="480"/>
      <c r="X229" s="480"/>
      <c r="Y229" s="480"/>
      <c r="Z229" s="480"/>
      <c r="AA229" s="480"/>
      <c r="AB229" s="485"/>
    </row>
    <row r="230" spans="1:28" ht="12.75">
      <c r="A230" s="475" t="s">
        <v>1302</v>
      </c>
      <c r="B230" s="476" t="s">
        <v>1094</v>
      </c>
      <c r="C230" s="437" t="s">
        <v>35</v>
      </c>
      <c r="D230" s="437" t="s">
        <v>35</v>
      </c>
      <c r="E230" s="437" t="s">
        <v>35</v>
      </c>
      <c r="F230" s="436"/>
      <c r="G230" s="153" t="s">
        <v>35</v>
      </c>
      <c r="H230" s="436"/>
      <c r="I230" s="437"/>
      <c r="J230" s="437"/>
      <c r="K230" s="437"/>
      <c r="L230" s="437"/>
      <c r="M230" s="437">
        <v>3</v>
      </c>
      <c r="N230" s="483" t="s">
        <v>1091</v>
      </c>
      <c r="O230" s="484" t="s">
        <v>1092</v>
      </c>
      <c r="P230" s="437" t="s">
        <v>1093</v>
      </c>
      <c r="Q230" s="437">
        <v>0.41</v>
      </c>
      <c r="R230" s="437" t="s">
        <v>1063</v>
      </c>
      <c r="S230" s="437"/>
      <c r="T230" s="437"/>
      <c r="U230" s="437"/>
      <c r="V230" s="437"/>
      <c r="W230" s="437"/>
      <c r="X230" s="437"/>
      <c r="Y230" s="437"/>
      <c r="Z230" s="437"/>
      <c r="AA230" s="437"/>
      <c r="AB230" s="438"/>
    </row>
    <row r="231" spans="1:28" ht="13.5" thickBot="1">
      <c r="A231" s="486" t="s">
        <v>1302</v>
      </c>
      <c r="B231" s="487" t="s">
        <v>1095</v>
      </c>
      <c r="C231" s="488" t="s">
        <v>35</v>
      </c>
      <c r="D231" s="488" t="s">
        <v>35</v>
      </c>
      <c r="E231" s="488" t="s">
        <v>35</v>
      </c>
      <c r="F231" s="489"/>
      <c r="G231" s="490" t="s">
        <v>35</v>
      </c>
      <c r="H231" s="489"/>
      <c r="I231" s="488"/>
      <c r="J231" s="488"/>
      <c r="K231" s="488"/>
      <c r="L231" s="488"/>
      <c r="M231" s="488">
        <v>3</v>
      </c>
      <c r="N231" s="483" t="s">
        <v>1091</v>
      </c>
      <c r="O231" s="484" t="s">
        <v>1092</v>
      </c>
      <c r="P231" s="488" t="s">
        <v>1093</v>
      </c>
      <c r="Q231" s="488">
        <v>0.41</v>
      </c>
      <c r="R231" s="488" t="s">
        <v>1063</v>
      </c>
      <c r="S231" s="488"/>
      <c r="T231" s="488"/>
      <c r="U231" s="488"/>
      <c r="V231" s="488"/>
      <c r="W231" s="488"/>
      <c r="X231" s="488"/>
      <c r="Y231" s="488"/>
      <c r="Z231" s="488"/>
      <c r="AA231" s="488"/>
      <c r="AB231" s="491"/>
    </row>
    <row r="232" spans="1:28" ht="12.75">
      <c r="A232" s="428" t="s">
        <v>1303</v>
      </c>
      <c r="B232" s="429" t="s">
        <v>964</v>
      </c>
      <c r="C232" s="155" t="s">
        <v>35</v>
      </c>
      <c r="D232" s="155" t="s">
        <v>35</v>
      </c>
      <c r="E232" s="430"/>
      <c r="F232" s="155" t="s">
        <v>35</v>
      </c>
      <c r="G232" s="430"/>
      <c r="H232" s="430"/>
      <c r="I232" s="431"/>
      <c r="J232" s="431"/>
      <c r="K232" s="431"/>
      <c r="L232" s="431"/>
      <c r="M232" s="431">
        <v>2</v>
      </c>
      <c r="N232" s="276" t="s">
        <v>36</v>
      </c>
      <c r="O232" s="431" t="s">
        <v>942</v>
      </c>
      <c r="P232" s="431" t="s">
        <v>965</v>
      </c>
      <c r="Q232" s="431">
        <v>0.153</v>
      </c>
      <c r="R232" s="431" t="s">
        <v>954</v>
      </c>
      <c r="S232" s="431"/>
      <c r="T232" s="431"/>
      <c r="U232" s="431"/>
      <c r="V232" s="431"/>
      <c r="W232" s="431"/>
      <c r="X232" s="431"/>
      <c r="Y232" s="431"/>
      <c r="Z232" s="431"/>
      <c r="AA232" s="431"/>
      <c r="AB232" s="433"/>
    </row>
    <row r="233" spans="1:28" ht="12.75">
      <c r="A233" s="434" t="s">
        <v>1303</v>
      </c>
      <c r="B233" s="435" t="s">
        <v>966</v>
      </c>
      <c r="C233" s="153" t="s">
        <v>35</v>
      </c>
      <c r="D233" s="153" t="s">
        <v>35</v>
      </c>
      <c r="E233" s="436"/>
      <c r="F233" s="153" t="s">
        <v>35</v>
      </c>
      <c r="G233" s="436"/>
      <c r="H233" s="436"/>
      <c r="I233" s="437"/>
      <c r="J233" s="437"/>
      <c r="K233" s="437"/>
      <c r="L233" s="437"/>
      <c r="M233" s="437">
        <v>2</v>
      </c>
      <c r="N233" s="278" t="s">
        <v>36</v>
      </c>
      <c r="O233" s="437" t="s">
        <v>942</v>
      </c>
      <c r="P233" s="437" t="s">
        <v>965</v>
      </c>
      <c r="Q233" s="437">
        <v>0.153</v>
      </c>
      <c r="R233" s="437" t="s">
        <v>954</v>
      </c>
      <c r="S233" s="437"/>
      <c r="T233" s="437"/>
      <c r="U233" s="437"/>
      <c r="V233" s="437"/>
      <c r="W233" s="437"/>
      <c r="X233" s="437"/>
      <c r="Y233" s="437"/>
      <c r="Z233" s="437"/>
      <c r="AA233" s="437"/>
      <c r="AB233" s="438"/>
    </row>
    <row r="234" spans="1:28" ht="12.75">
      <c r="A234" s="434" t="s">
        <v>1303</v>
      </c>
      <c r="B234" s="435" t="s">
        <v>967</v>
      </c>
      <c r="C234" s="153" t="s">
        <v>35</v>
      </c>
      <c r="D234" s="153" t="s">
        <v>35</v>
      </c>
      <c r="E234" s="436"/>
      <c r="F234" s="153" t="s">
        <v>35</v>
      </c>
      <c r="G234" s="436"/>
      <c r="H234" s="436"/>
      <c r="I234" s="437"/>
      <c r="J234" s="437"/>
      <c r="K234" s="437"/>
      <c r="L234" s="437"/>
      <c r="M234" s="437">
        <v>2</v>
      </c>
      <c r="N234" s="278" t="s">
        <v>36</v>
      </c>
      <c r="O234" s="437" t="s">
        <v>942</v>
      </c>
      <c r="P234" s="437" t="s">
        <v>965</v>
      </c>
      <c r="Q234" s="437">
        <v>0.153</v>
      </c>
      <c r="R234" s="437" t="s">
        <v>954</v>
      </c>
      <c r="S234" s="437"/>
      <c r="T234" s="437"/>
      <c r="U234" s="437"/>
      <c r="V234" s="437"/>
      <c r="W234" s="437"/>
      <c r="X234" s="437"/>
      <c r="Y234" s="437"/>
      <c r="Z234" s="437"/>
      <c r="AA234" s="437"/>
      <c r="AB234" s="438"/>
    </row>
    <row r="235" spans="1:28" ht="12.75">
      <c r="A235" s="434" t="s">
        <v>1303</v>
      </c>
      <c r="B235" s="435" t="s">
        <v>968</v>
      </c>
      <c r="C235" s="153" t="s">
        <v>35</v>
      </c>
      <c r="D235" s="153" t="s">
        <v>35</v>
      </c>
      <c r="E235" s="436"/>
      <c r="F235" s="153" t="s">
        <v>35</v>
      </c>
      <c r="G235" s="436"/>
      <c r="H235" s="436"/>
      <c r="I235" s="437"/>
      <c r="J235" s="437"/>
      <c r="K235" s="437"/>
      <c r="L235" s="437"/>
      <c r="M235" s="437">
        <v>2</v>
      </c>
      <c r="N235" s="278" t="s">
        <v>36</v>
      </c>
      <c r="O235" s="437" t="s">
        <v>942</v>
      </c>
      <c r="P235" s="437" t="s">
        <v>965</v>
      </c>
      <c r="Q235" s="437">
        <v>0.153</v>
      </c>
      <c r="R235" s="437" t="s">
        <v>954</v>
      </c>
      <c r="S235" s="437"/>
      <c r="T235" s="437"/>
      <c r="U235" s="437"/>
      <c r="V235" s="437"/>
      <c r="W235" s="437"/>
      <c r="X235" s="437"/>
      <c r="Y235" s="437"/>
      <c r="Z235" s="437"/>
      <c r="AA235" s="437"/>
      <c r="AB235" s="438"/>
    </row>
    <row r="236" spans="1:28" ht="13.5" thickBot="1">
      <c r="A236" s="439" t="s">
        <v>1303</v>
      </c>
      <c r="B236" s="440" t="s">
        <v>969</v>
      </c>
      <c r="C236" s="154" t="s">
        <v>35</v>
      </c>
      <c r="D236" s="154" t="s">
        <v>35</v>
      </c>
      <c r="E236" s="441"/>
      <c r="F236" s="154" t="s">
        <v>35</v>
      </c>
      <c r="G236" s="441"/>
      <c r="H236" s="441"/>
      <c r="I236" s="442"/>
      <c r="J236" s="442"/>
      <c r="K236" s="442"/>
      <c r="L236" s="442"/>
      <c r="M236" s="442">
        <v>2</v>
      </c>
      <c r="N236" s="280" t="s">
        <v>36</v>
      </c>
      <c r="O236" s="442" t="s">
        <v>942</v>
      </c>
      <c r="P236" s="442" t="s">
        <v>965</v>
      </c>
      <c r="Q236" s="442">
        <v>0.153</v>
      </c>
      <c r="R236" s="442" t="s">
        <v>954</v>
      </c>
      <c r="S236" s="442"/>
      <c r="T236" s="442"/>
      <c r="U236" s="442"/>
      <c r="V236" s="442"/>
      <c r="W236" s="442"/>
      <c r="X236" s="442"/>
      <c r="Y236" s="442"/>
      <c r="Z236" s="442"/>
      <c r="AA236" s="442"/>
      <c r="AB236" s="443"/>
    </row>
    <row r="237" spans="1:28" ht="12.75">
      <c r="A237" s="428" t="s">
        <v>1304</v>
      </c>
      <c r="B237" s="429" t="s">
        <v>971</v>
      </c>
      <c r="C237" s="155" t="s">
        <v>35</v>
      </c>
      <c r="D237" s="155" t="s">
        <v>35</v>
      </c>
      <c r="E237" s="430"/>
      <c r="F237" s="430"/>
      <c r="G237" s="430"/>
      <c r="H237" s="430"/>
      <c r="I237" s="431"/>
      <c r="J237" s="431"/>
      <c r="K237" s="431"/>
      <c r="L237" s="431"/>
      <c r="M237" s="431">
        <v>4</v>
      </c>
      <c r="N237" s="276" t="s">
        <v>36</v>
      </c>
      <c r="O237" s="431" t="s">
        <v>972</v>
      </c>
      <c r="P237" s="431" t="s">
        <v>573</v>
      </c>
      <c r="Q237" s="431">
        <v>0.36499999999999999</v>
      </c>
      <c r="R237" s="431" t="s">
        <v>954</v>
      </c>
      <c r="S237" s="431"/>
      <c r="T237" s="431"/>
      <c r="U237" s="431"/>
      <c r="V237" s="431"/>
      <c r="W237" s="431"/>
      <c r="X237" s="431"/>
      <c r="Y237" s="431"/>
      <c r="Z237" s="431"/>
      <c r="AA237" s="431"/>
      <c r="AB237" s="433"/>
    </row>
    <row r="238" spans="1:28" ht="12.75">
      <c r="A238" s="434" t="s">
        <v>1304</v>
      </c>
      <c r="B238" s="435" t="s">
        <v>973</v>
      </c>
      <c r="C238" s="153" t="s">
        <v>35</v>
      </c>
      <c r="D238" s="153" t="s">
        <v>35</v>
      </c>
      <c r="E238" s="436"/>
      <c r="F238" s="436"/>
      <c r="G238" s="436"/>
      <c r="H238" s="436"/>
      <c r="I238" s="437"/>
      <c r="J238" s="437"/>
      <c r="K238" s="437"/>
      <c r="L238" s="437"/>
      <c r="M238" s="437">
        <v>4</v>
      </c>
      <c r="N238" s="278" t="s">
        <v>36</v>
      </c>
      <c r="O238" s="437" t="s">
        <v>972</v>
      </c>
      <c r="P238" s="437" t="s">
        <v>573</v>
      </c>
      <c r="Q238" s="437">
        <v>0.36499999999999999</v>
      </c>
      <c r="R238" s="437" t="s">
        <v>954</v>
      </c>
      <c r="S238" s="437"/>
      <c r="T238" s="437"/>
      <c r="U238" s="437"/>
      <c r="V238" s="437"/>
      <c r="W238" s="437"/>
      <c r="X238" s="437"/>
      <c r="Y238" s="437"/>
      <c r="Z238" s="437"/>
      <c r="AA238" s="437"/>
      <c r="AB238" s="438"/>
    </row>
    <row r="239" spans="1:28" ht="12.75">
      <c r="A239" s="434" t="s">
        <v>1304</v>
      </c>
      <c r="B239" s="435" t="s">
        <v>974</v>
      </c>
      <c r="C239" s="153" t="s">
        <v>35</v>
      </c>
      <c r="D239" s="153" t="s">
        <v>35</v>
      </c>
      <c r="E239" s="436"/>
      <c r="F239" s="436"/>
      <c r="G239" s="436"/>
      <c r="H239" s="436"/>
      <c r="I239" s="437"/>
      <c r="J239" s="437"/>
      <c r="K239" s="437"/>
      <c r="L239" s="437"/>
      <c r="M239" s="437">
        <v>4</v>
      </c>
      <c r="N239" s="278" t="s">
        <v>36</v>
      </c>
      <c r="O239" s="437" t="s">
        <v>972</v>
      </c>
      <c r="P239" s="437" t="s">
        <v>573</v>
      </c>
      <c r="Q239" s="437">
        <v>0.36499999999999999</v>
      </c>
      <c r="R239" s="437" t="s">
        <v>954</v>
      </c>
      <c r="S239" s="437"/>
      <c r="T239" s="437"/>
      <c r="U239" s="437"/>
      <c r="V239" s="437"/>
      <c r="W239" s="437"/>
      <c r="X239" s="437"/>
      <c r="Y239" s="437"/>
      <c r="Z239" s="437"/>
      <c r="AA239" s="437"/>
      <c r="AB239" s="438"/>
    </row>
    <row r="240" spans="1:28" ht="13.5" thickBot="1">
      <c r="A240" s="439" t="s">
        <v>1304</v>
      </c>
      <c r="B240" s="440" t="s">
        <v>975</v>
      </c>
      <c r="C240" s="154" t="s">
        <v>35</v>
      </c>
      <c r="D240" s="154" t="s">
        <v>35</v>
      </c>
      <c r="E240" s="441"/>
      <c r="F240" s="441"/>
      <c r="G240" s="441"/>
      <c r="H240" s="441"/>
      <c r="I240" s="442"/>
      <c r="J240" s="442"/>
      <c r="K240" s="442"/>
      <c r="L240" s="442"/>
      <c r="M240" s="442">
        <v>4</v>
      </c>
      <c r="N240" s="280" t="s">
        <v>36</v>
      </c>
      <c r="O240" s="442" t="s">
        <v>972</v>
      </c>
      <c r="P240" s="442" t="s">
        <v>573</v>
      </c>
      <c r="Q240" s="442">
        <v>0.36499999999999999</v>
      </c>
      <c r="R240" s="442" t="s">
        <v>954</v>
      </c>
      <c r="S240" s="442"/>
      <c r="T240" s="442"/>
      <c r="U240" s="442"/>
      <c r="V240" s="442"/>
      <c r="W240" s="442"/>
      <c r="X240" s="442"/>
      <c r="Y240" s="442"/>
      <c r="Z240" s="442"/>
      <c r="AA240" s="442"/>
      <c r="AB240" s="443"/>
    </row>
    <row r="241" spans="1:28" ht="12.75">
      <c r="A241" s="428" t="s">
        <v>1305</v>
      </c>
      <c r="B241" s="429" t="s">
        <v>977</v>
      </c>
      <c r="C241" s="155" t="s">
        <v>35</v>
      </c>
      <c r="D241" s="155" t="s">
        <v>35</v>
      </c>
      <c r="E241" s="430"/>
      <c r="F241" s="155" t="s">
        <v>35</v>
      </c>
      <c r="G241" s="430"/>
      <c r="H241" s="430"/>
      <c r="I241" s="431"/>
      <c r="J241" s="431"/>
      <c r="K241" s="431"/>
      <c r="L241" s="431"/>
      <c r="M241" s="431">
        <v>1</v>
      </c>
      <c r="N241" s="276" t="s">
        <v>36</v>
      </c>
      <c r="O241" s="431"/>
      <c r="P241" s="431" t="s">
        <v>573</v>
      </c>
      <c r="Q241" s="431">
        <v>0.125</v>
      </c>
      <c r="R241" s="431" t="s">
        <v>978</v>
      </c>
      <c r="S241" s="431"/>
      <c r="T241" s="431"/>
      <c r="U241" s="431"/>
      <c r="V241" s="431"/>
      <c r="W241" s="431"/>
      <c r="X241" s="431"/>
      <c r="Y241" s="431"/>
      <c r="Z241" s="431"/>
      <c r="AA241" s="431"/>
      <c r="AB241" s="433"/>
    </row>
    <row r="242" spans="1:28" ht="12.75">
      <c r="A242" s="434" t="s">
        <v>1305</v>
      </c>
      <c r="B242" s="435" t="s">
        <v>979</v>
      </c>
      <c r="C242" s="153" t="s">
        <v>35</v>
      </c>
      <c r="D242" s="153" t="s">
        <v>35</v>
      </c>
      <c r="E242" s="436"/>
      <c r="F242" s="153" t="s">
        <v>35</v>
      </c>
      <c r="G242" s="436"/>
      <c r="H242" s="436"/>
      <c r="I242" s="437"/>
      <c r="J242" s="437"/>
      <c r="K242" s="437"/>
      <c r="L242" s="437"/>
      <c r="M242" s="437">
        <v>1</v>
      </c>
      <c r="N242" s="278" t="s">
        <v>36</v>
      </c>
      <c r="O242" s="437"/>
      <c r="P242" s="437" t="s">
        <v>573</v>
      </c>
      <c r="Q242" s="437">
        <v>0.125</v>
      </c>
      <c r="R242" s="437" t="s">
        <v>978</v>
      </c>
      <c r="S242" s="437"/>
      <c r="T242" s="437"/>
      <c r="U242" s="437"/>
      <c r="V242" s="437"/>
      <c r="W242" s="437"/>
      <c r="X242" s="437"/>
      <c r="Y242" s="437"/>
      <c r="Z242" s="437"/>
      <c r="AA242" s="437"/>
      <c r="AB242" s="438"/>
    </row>
    <row r="243" spans="1:28" ht="12.75">
      <c r="A243" s="434" t="s">
        <v>1305</v>
      </c>
      <c r="B243" s="435" t="s">
        <v>980</v>
      </c>
      <c r="C243" s="153" t="s">
        <v>35</v>
      </c>
      <c r="D243" s="153" t="s">
        <v>35</v>
      </c>
      <c r="E243" s="436"/>
      <c r="F243" s="153" t="s">
        <v>35</v>
      </c>
      <c r="G243" s="436"/>
      <c r="H243" s="436"/>
      <c r="I243" s="437"/>
      <c r="J243" s="437"/>
      <c r="K243" s="437"/>
      <c r="L243" s="437"/>
      <c r="M243" s="437">
        <v>1</v>
      </c>
      <c r="N243" s="278" t="s">
        <v>36</v>
      </c>
      <c r="O243" s="437"/>
      <c r="P243" s="437" t="s">
        <v>573</v>
      </c>
      <c r="Q243" s="437">
        <v>0.125</v>
      </c>
      <c r="R243" s="437" t="s">
        <v>978</v>
      </c>
      <c r="S243" s="437"/>
      <c r="T243" s="437"/>
      <c r="U243" s="437"/>
      <c r="V243" s="437"/>
      <c r="W243" s="437"/>
      <c r="X243" s="437"/>
      <c r="Y243" s="437"/>
      <c r="Z243" s="437"/>
      <c r="AA243" s="437"/>
      <c r="AB243" s="438"/>
    </row>
    <row r="244" spans="1:28" ht="12.75">
      <c r="A244" s="434" t="s">
        <v>1305</v>
      </c>
      <c r="B244" s="435" t="s">
        <v>981</v>
      </c>
      <c r="C244" s="153" t="s">
        <v>35</v>
      </c>
      <c r="D244" s="153" t="s">
        <v>35</v>
      </c>
      <c r="E244" s="436"/>
      <c r="F244" s="153" t="s">
        <v>35</v>
      </c>
      <c r="G244" s="436"/>
      <c r="H244" s="436"/>
      <c r="I244" s="437"/>
      <c r="J244" s="437"/>
      <c r="K244" s="437"/>
      <c r="L244" s="437"/>
      <c r="M244" s="437">
        <v>1</v>
      </c>
      <c r="N244" s="278" t="s">
        <v>36</v>
      </c>
      <c r="O244" s="437"/>
      <c r="P244" s="437" t="s">
        <v>573</v>
      </c>
      <c r="Q244" s="437">
        <v>0.125</v>
      </c>
      <c r="R244" s="437" t="s">
        <v>978</v>
      </c>
      <c r="S244" s="437"/>
      <c r="T244" s="437"/>
      <c r="U244" s="437"/>
      <c r="V244" s="437"/>
      <c r="W244" s="437"/>
      <c r="X244" s="437"/>
      <c r="Y244" s="437"/>
      <c r="Z244" s="437"/>
      <c r="AA244" s="437"/>
      <c r="AB244" s="438"/>
    </row>
    <row r="245" spans="1:28" ht="13.5" thickBot="1">
      <c r="A245" s="444" t="s">
        <v>1305</v>
      </c>
      <c r="B245" s="449" t="s">
        <v>982</v>
      </c>
      <c r="C245" s="445" t="s">
        <v>35</v>
      </c>
      <c r="D245" s="445" t="s">
        <v>35</v>
      </c>
      <c r="E245" s="446"/>
      <c r="F245" s="445" t="s">
        <v>35</v>
      </c>
      <c r="G245" s="446"/>
      <c r="H245" s="446"/>
      <c r="I245" s="447"/>
      <c r="J245" s="447"/>
      <c r="K245" s="447"/>
      <c r="L245" s="447"/>
      <c r="M245" s="447">
        <v>1</v>
      </c>
      <c r="N245" s="352" t="s">
        <v>36</v>
      </c>
      <c r="O245" s="447"/>
      <c r="P245" s="447" t="s">
        <v>573</v>
      </c>
      <c r="Q245" s="447">
        <v>0.125</v>
      </c>
      <c r="R245" s="447" t="s">
        <v>978</v>
      </c>
      <c r="S245" s="447"/>
      <c r="T245" s="447"/>
      <c r="U245" s="447"/>
      <c r="V245" s="447"/>
      <c r="W245" s="447"/>
      <c r="X245" s="447"/>
      <c r="Y245" s="447"/>
      <c r="Z245" s="447"/>
      <c r="AA245" s="447"/>
      <c r="AB245" s="448"/>
    </row>
    <row r="246" spans="1:28" ht="12.75">
      <c r="A246" s="428" t="s">
        <v>1306</v>
      </c>
      <c r="B246" s="429" t="s">
        <v>984</v>
      </c>
      <c r="C246" s="155" t="s">
        <v>35</v>
      </c>
      <c r="D246" s="155" t="s">
        <v>35</v>
      </c>
      <c r="E246" s="430"/>
      <c r="F246" s="155" t="s">
        <v>35</v>
      </c>
      <c r="G246" s="430"/>
      <c r="H246" s="430"/>
      <c r="I246" s="431"/>
      <c r="J246" s="431"/>
      <c r="K246" s="431"/>
      <c r="L246" s="431"/>
      <c r="M246" s="431">
        <v>5</v>
      </c>
      <c r="N246" s="276" t="s">
        <v>36</v>
      </c>
      <c r="O246" s="431"/>
      <c r="P246" s="431" t="s">
        <v>545</v>
      </c>
      <c r="Q246" s="431">
        <v>0.25</v>
      </c>
      <c r="R246" s="431" t="s">
        <v>985</v>
      </c>
      <c r="S246" s="431"/>
      <c r="T246" s="431"/>
      <c r="U246" s="431"/>
      <c r="V246" s="431"/>
      <c r="W246" s="431"/>
      <c r="X246" s="431"/>
      <c r="Y246" s="431"/>
      <c r="Z246" s="431"/>
      <c r="AA246" s="431"/>
      <c r="AB246" s="433"/>
    </row>
    <row r="247" spans="1:28" ht="12.75">
      <c r="A247" s="434" t="s">
        <v>1307</v>
      </c>
      <c r="B247" s="435" t="s">
        <v>987</v>
      </c>
      <c r="C247" s="153" t="s">
        <v>35</v>
      </c>
      <c r="D247" s="153" t="s">
        <v>35</v>
      </c>
      <c r="E247" s="436"/>
      <c r="F247" s="153" t="s">
        <v>35</v>
      </c>
      <c r="G247" s="153" t="s">
        <v>35</v>
      </c>
      <c r="H247" s="436"/>
      <c r="I247" s="437"/>
      <c r="J247" s="437"/>
      <c r="K247" s="437"/>
      <c r="L247" s="437">
        <v>2</v>
      </c>
      <c r="M247" s="437">
        <v>4</v>
      </c>
      <c r="N247" s="278" t="s">
        <v>36</v>
      </c>
      <c r="O247" s="437"/>
      <c r="P247" s="437" t="s">
        <v>988</v>
      </c>
      <c r="Q247" s="437">
        <v>0.184</v>
      </c>
      <c r="R247" s="437" t="s">
        <v>989</v>
      </c>
      <c r="S247" s="437"/>
      <c r="T247" s="437"/>
      <c r="U247" s="437"/>
      <c r="V247" s="437"/>
      <c r="W247" s="437"/>
      <c r="X247" s="437"/>
      <c r="Y247" s="437"/>
      <c r="Z247" s="437"/>
      <c r="AA247" s="437"/>
      <c r="AB247" s="438"/>
    </row>
    <row r="248" spans="1:28" ht="12.75">
      <c r="A248" s="434" t="s">
        <v>1307</v>
      </c>
      <c r="B248" s="435" t="s">
        <v>990</v>
      </c>
      <c r="C248" s="153" t="s">
        <v>35</v>
      </c>
      <c r="D248" s="153" t="s">
        <v>35</v>
      </c>
      <c r="E248" s="436"/>
      <c r="F248" s="153" t="s">
        <v>35</v>
      </c>
      <c r="G248" s="153" t="s">
        <v>35</v>
      </c>
      <c r="H248" s="436"/>
      <c r="I248" s="437"/>
      <c r="J248" s="437"/>
      <c r="K248" s="437"/>
      <c r="L248" s="437">
        <v>2</v>
      </c>
      <c r="M248" s="437">
        <v>4</v>
      </c>
      <c r="N248" s="278" t="s">
        <v>36</v>
      </c>
      <c r="O248" s="437"/>
      <c r="P248" s="437" t="s">
        <v>988</v>
      </c>
      <c r="Q248" s="437">
        <v>0.184</v>
      </c>
      <c r="R248" s="437" t="s">
        <v>989</v>
      </c>
      <c r="S248" s="437"/>
      <c r="T248" s="437"/>
      <c r="U248" s="437"/>
      <c r="V248" s="437"/>
      <c r="W248" s="437"/>
      <c r="X248" s="437"/>
      <c r="Y248" s="437"/>
      <c r="Z248" s="437"/>
      <c r="AA248" s="437"/>
      <c r="AB248" s="438"/>
    </row>
    <row r="249" spans="1:28" ht="12.75">
      <c r="A249" s="434" t="s">
        <v>1307</v>
      </c>
      <c r="B249" s="435" t="s">
        <v>991</v>
      </c>
      <c r="C249" s="153" t="s">
        <v>35</v>
      </c>
      <c r="D249" s="153" t="s">
        <v>35</v>
      </c>
      <c r="E249" s="436"/>
      <c r="F249" s="153" t="s">
        <v>35</v>
      </c>
      <c r="G249" s="153" t="s">
        <v>35</v>
      </c>
      <c r="H249" s="436"/>
      <c r="I249" s="437"/>
      <c r="J249" s="437"/>
      <c r="K249" s="437"/>
      <c r="L249" s="437">
        <v>2</v>
      </c>
      <c r="M249" s="437">
        <v>4</v>
      </c>
      <c r="N249" s="278" t="s">
        <v>36</v>
      </c>
      <c r="O249" s="437"/>
      <c r="P249" s="437" t="s">
        <v>988</v>
      </c>
      <c r="Q249" s="437">
        <v>0.184</v>
      </c>
      <c r="R249" s="437" t="s">
        <v>989</v>
      </c>
      <c r="S249" s="437"/>
      <c r="T249" s="437"/>
      <c r="U249" s="437"/>
      <c r="V249" s="437"/>
      <c r="W249" s="437"/>
      <c r="X249" s="437"/>
      <c r="Y249" s="437"/>
      <c r="Z249" s="437"/>
      <c r="AA249" s="437"/>
      <c r="AB249" s="438"/>
    </row>
    <row r="250" spans="1:28" ht="12.75">
      <c r="A250" s="434" t="s">
        <v>1307</v>
      </c>
      <c r="B250" s="435" t="s">
        <v>992</v>
      </c>
      <c r="C250" s="153" t="s">
        <v>35</v>
      </c>
      <c r="D250" s="153" t="s">
        <v>35</v>
      </c>
      <c r="E250" s="436"/>
      <c r="F250" s="153" t="s">
        <v>35</v>
      </c>
      <c r="G250" s="153" t="s">
        <v>35</v>
      </c>
      <c r="H250" s="436"/>
      <c r="I250" s="437"/>
      <c r="J250" s="437"/>
      <c r="K250" s="437"/>
      <c r="L250" s="437">
        <v>2</v>
      </c>
      <c r="M250" s="437">
        <v>4</v>
      </c>
      <c r="N250" s="278" t="s">
        <v>36</v>
      </c>
      <c r="O250" s="437"/>
      <c r="P250" s="437" t="s">
        <v>988</v>
      </c>
      <c r="Q250" s="437">
        <v>0.184</v>
      </c>
      <c r="R250" s="437" t="s">
        <v>989</v>
      </c>
      <c r="S250" s="437"/>
      <c r="T250" s="437"/>
      <c r="U250" s="437"/>
      <c r="V250" s="437"/>
      <c r="W250" s="437"/>
      <c r="X250" s="437"/>
      <c r="Y250" s="437"/>
      <c r="Z250" s="437"/>
      <c r="AA250" s="437"/>
      <c r="AB250" s="438"/>
    </row>
    <row r="251" spans="1:28" ht="13.5" thickBot="1">
      <c r="A251" s="439" t="s">
        <v>1307</v>
      </c>
      <c r="B251" s="440" t="s">
        <v>993</v>
      </c>
      <c r="C251" s="154" t="s">
        <v>35</v>
      </c>
      <c r="D251" s="154" t="s">
        <v>35</v>
      </c>
      <c r="E251" s="441"/>
      <c r="F251" s="154" t="s">
        <v>35</v>
      </c>
      <c r="G251" s="154" t="s">
        <v>35</v>
      </c>
      <c r="H251" s="441"/>
      <c r="I251" s="442"/>
      <c r="J251" s="442"/>
      <c r="K251" s="442"/>
      <c r="L251" s="442">
        <v>2</v>
      </c>
      <c r="M251" s="442">
        <v>4</v>
      </c>
      <c r="N251" s="280" t="s">
        <v>36</v>
      </c>
      <c r="O251" s="442"/>
      <c r="P251" s="442" t="s">
        <v>988</v>
      </c>
      <c r="Q251" s="442">
        <v>0.184</v>
      </c>
      <c r="R251" s="442" t="s">
        <v>989</v>
      </c>
      <c r="S251" s="442"/>
      <c r="T251" s="442"/>
      <c r="U251" s="442"/>
      <c r="V251" s="442"/>
      <c r="W251" s="442"/>
      <c r="X251" s="442"/>
      <c r="Y251" s="442"/>
      <c r="Z251" s="442"/>
      <c r="AA251" s="442"/>
      <c r="AB251" s="443"/>
    </row>
    <row r="252" spans="1:28" ht="12.75">
      <c r="A252" s="428" t="s">
        <v>1308</v>
      </c>
      <c r="B252" s="429" t="s">
        <v>996</v>
      </c>
      <c r="C252" s="155" t="s">
        <v>35</v>
      </c>
      <c r="D252" s="155" t="s">
        <v>35</v>
      </c>
      <c r="E252" s="430"/>
      <c r="F252" s="155" t="s">
        <v>35</v>
      </c>
      <c r="G252" s="155" t="s">
        <v>35</v>
      </c>
      <c r="H252" s="430"/>
      <c r="I252" s="431"/>
      <c r="J252" s="431"/>
      <c r="K252" s="431"/>
      <c r="L252" s="431">
        <v>2</v>
      </c>
      <c r="M252" s="431">
        <v>1</v>
      </c>
      <c r="N252" s="276" t="s">
        <v>36</v>
      </c>
      <c r="O252" s="431"/>
      <c r="P252" s="431" t="s">
        <v>38</v>
      </c>
      <c r="Q252" s="431">
        <v>0.18</v>
      </c>
      <c r="R252" s="431" t="s">
        <v>997</v>
      </c>
      <c r="S252" s="431"/>
      <c r="T252" s="431"/>
      <c r="U252" s="431"/>
      <c r="V252" s="431"/>
      <c r="W252" s="431"/>
      <c r="X252" s="431"/>
      <c r="Y252" s="431"/>
      <c r="Z252" s="431"/>
      <c r="AA252" s="431"/>
      <c r="AB252" s="433"/>
    </row>
    <row r="253" spans="1:28" ht="12.75">
      <c r="A253" s="434" t="s">
        <v>1308</v>
      </c>
      <c r="B253" s="435" t="s">
        <v>998</v>
      </c>
      <c r="C253" s="153" t="s">
        <v>35</v>
      </c>
      <c r="D253" s="153" t="s">
        <v>35</v>
      </c>
      <c r="E253" s="436"/>
      <c r="F253" s="153" t="s">
        <v>35</v>
      </c>
      <c r="G253" s="153" t="s">
        <v>35</v>
      </c>
      <c r="H253" s="436"/>
      <c r="I253" s="437"/>
      <c r="J253" s="437"/>
      <c r="K253" s="437"/>
      <c r="L253" s="437">
        <v>2</v>
      </c>
      <c r="M253" s="437">
        <v>1</v>
      </c>
      <c r="N253" s="278" t="s">
        <v>36</v>
      </c>
      <c r="O253" s="437"/>
      <c r="P253" s="437" t="s">
        <v>38</v>
      </c>
      <c r="Q253" s="437">
        <v>0.18</v>
      </c>
      <c r="R253" s="437" t="s">
        <v>997</v>
      </c>
      <c r="S253" s="437"/>
      <c r="T253" s="437"/>
      <c r="U253" s="437"/>
      <c r="V253" s="437"/>
      <c r="W253" s="437"/>
      <c r="X253" s="437"/>
      <c r="Y253" s="437"/>
      <c r="Z253" s="437"/>
      <c r="AA253" s="437"/>
      <c r="AB253" s="438"/>
    </row>
    <row r="254" spans="1:28" ht="13.5" thickBot="1">
      <c r="A254" s="439" t="s">
        <v>1308</v>
      </c>
      <c r="B254" s="440" t="s">
        <v>999</v>
      </c>
      <c r="C254" s="154" t="s">
        <v>35</v>
      </c>
      <c r="D254" s="154" t="s">
        <v>35</v>
      </c>
      <c r="E254" s="441"/>
      <c r="F254" s="154" t="s">
        <v>35</v>
      </c>
      <c r="G254" s="154" t="s">
        <v>35</v>
      </c>
      <c r="H254" s="441"/>
      <c r="I254" s="442"/>
      <c r="J254" s="442"/>
      <c r="K254" s="442"/>
      <c r="L254" s="442">
        <v>2</v>
      </c>
      <c r="M254" s="442">
        <v>1</v>
      </c>
      <c r="N254" s="280" t="s">
        <v>36</v>
      </c>
      <c r="O254" s="442"/>
      <c r="P254" s="442" t="s">
        <v>38</v>
      </c>
      <c r="Q254" s="442">
        <v>0.18</v>
      </c>
      <c r="R254" s="442" t="s">
        <v>997</v>
      </c>
      <c r="S254" s="442"/>
      <c r="T254" s="442"/>
      <c r="U254" s="442"/>
      <c r="V254" s="442"/>
      <c r="W254" s="442"/>
      <c r="X254" s="442"/>
      <c r="Y254" s="442"/>
      <c r="Z254" s="442"/>
      <c r="AA254" s="442"/>
      <c r="AB254" s="443"/>
    </row>
    <row r="255" spans="1:28" ht="12.75">
      <c r="A255" s="434" t="s">
        <v>1309</v>
      </c>
      <c r="B255" s="435" t="s">
        <v>1002</v>
      </c>
      <c r="C255" s="153" t="s">
        <v>35</v>
      </c>
      <c r="D255" s="153" t="s">
        <v>35</v>
      </c>
      <c r="E255" s="436"/>
      <c r="F255" s="436"/>
      <c r="G255" s="436"/>
      <c r="H255" s="436"/>
      <c r="I255" s="437"/>
      <c r="J255" s="437"/>
      <c r="K255" s="437"/>
      <c r="L255" s="437"/>
      <c r="M255" s="437">
        <v>5</v>
      </c>
      <c r="N255" s="278" t="s">
        <v>36</v>
      </c>
      <c r="O255" s="437" t="s">
        <v>972</v>
      </c>
      <c r="P255" s="437" t="s">
        <v>573</v>
      </c>
      <c r="Q255" s="437">
        <v>0.44500000000000001</v>
      </c>
      <c r="R255" s="437" t="s">
        <v>1001</v>
      </c>
      <c r="S255" s="437"/>
      <c r="T255" s="437"/>
      <c r="U255" s="437"/>
      <c r="V255" s="437"/>
      <c r="W255" s="437"/>
      <c r="X255" s="437"/>
      <c r="Y255" s="437"/>
      <c r="Z255" s="437"/>
      <c r="AA255" s="437"/>
      <c r="AB255" s="438"/>
    </row>
    <row r="256" spans="1:28" ht="12.75">
      <c r="A256" s="434" t="s">
        <v>1309</v>
      </c>
      <c r="B256" s="435" t="s">
        <v>1003</v>
      </c>
      <c r="C256" s="153" t="s">
        <v>35</v>
      </c>
      <c r="D256" s="153" t="s">
        <v>35</v>
      </c>
      <c r="E256" s="436"/>
      <c r="F256" s="436"/>
      <c r="G256" s="436"/>
      <c r="H256" s="436"/>
      <c r="I256" s="437"/>
      <c r="J256" s="437"/>
      <c r="K256" s="437"/>
      <c r="L256" s="437"/>
      <c r="M256" s="437">
        <v>5</v>
      </c>
      <c r="N256" s="278" t="s">
        <v>36</v>
      </c>
      <c r="O256" s="437" t="s">
        <v>972</v>
      </c>
      <c r="P256" s="437" t="s">
        <v>573</v>
      </c>
      <c r="Q256" s="437">
        <v>0.44500000000000001</v>
      </c>
      <c r="R256" s="437" t="s">
        <v>1001</v>
      </c>
      <c r="S256" s="437"/>
      <c r="T256" s="437"/>
      <c r="U256" s="437"/>
      <c r="V256" s="437"/>
      <c r="W256" s="437"/>
      <c r="X256" s="437"/>
      <c r="Y256" s="437"/>
      <c r="Z256" s="437"/>
      <c r="AA256" s="437"/>
      <c r="AB256" s="438"/>
    </row>
    <row r="257" spans="1:28" ht="13.5" thickBot="1">
      <c r="A257" s="444" t="s">
        <v>1309</v>
      </c>
      <c r="B257" s="449" t="s">
        <v>1004</v>
      </c>
      <c r="C257" s="445" t="s">
        <v>35</v>
      </c>
      <c r="D257" s="445" t="s">
        <v>35</v>
      </c>
      <c r="E257" s="446"/>
      <c r="F257" s="446"/>
      <c r="G257" s="446"/>
      <c r="H257" s="446"/>
      <c r="I257" s="447"/>
      <c r="J257" s="447"/>
      <c r="K257" s="447"/>
      <c r="L257" s="447"/>
      <c r="M257" s="447">
        <v>5</v>
      </c>
      <c r="N257" s="352" t="s">
        <v>36</v>
      </c>
      <c r="O257" s="447" t="s">
        <v>972</v>
      </c>
      <c r="P257" s="447" t="s">
        <v>573</v>
      </c>
      <c r="Q257" s="447">
        <v>0.44500000000000001</v>
      </c>
      <c r="R257" s="447" t="s">
        <v>1001</v>
      </c>
      <c r="S257" s="447"/>
      <c r="T257" s="447"/>
      <c r="U257" s="447"/>
      <c r="V257" s="447"/>
      <c r="W257" s="447"/>
      <c r="X257" s="447"/>
      <c r="Y257" s="447"/>
      <c r="Z257" s="447"/>
      <c r="AA257" s="447"/>
      <c r="AB257" s="448"/>
    </row>
    <row r="258" spans="1:28" ht="12.75">
      <c r="A258" s="428" t="s">
        <v>1310</v>
      </c>
      <c r="B258" s="429" t="s">
        <v>1006</v>
      </c>
      <c r="C258" s="155" t="s">
        <v>35</v>
      </c>
      <c r="D258" s="155" t="s">
        <v>35</v>
      </c>
      <c r="E258" s="430"/>
      <c r="F258" s="155" t="s">
        <v>35</v>
      </c>
      <c r="G258" s="430"/>
      <c r="H258" s="430"/>
      <c r="I258" s="431"/>
      <c r="J258" s="431"/>
      <c r="K258" s="431"/>
      <c r="L258" s="431"/>
      <c r="M258" s="431">
        <v>3</v>
      </c>
      <c r="N258" s="276" t="s">
        <v>36</v>
      </c>
      <c r="O258" s="431"/>
      <c r="P258" s="431" t="s">
        <v>948</v>
      </c>
      <c r="Q258" s="431">
        <v>0.19500000000000001</v>
      </c>
      <c r="R258" s="431" t="s">
        <v>949</v>
      </c>
      <c r="S258" s="431"/>
      <c r="T258" s="431"/>
      <c r="U258" s="431"/>
      <c r="V258" s="431"/>
      <c r="W258" s="431"/>
      <c r="X258" s="431"/>
      <c r="Y258" s="431"/>
      <c r="Z258" s="431"/>
      <c r="AA258" s="431"/>
      <c r="AB258" s="433"/>
    </row>
    <row r="259" spans="1:28" ht="12.75">
      <c r="A259" s="434" t="s">
        <v>1310</v>
      </c>
      <c r="B259" s="450" t="s">
        <v>1007</v>
      </c>
      <c r="C259" s="153" t="s">
        <v>35</v>
      </c>
      <c r="D259" s="153" t="s">
        <v>35</v>
      </c>
      <c r="E259" s="436"/>
      <c r="F259" s="153" t="s">
        <v>35</v>
      </c>
      <c r="G259" s="436"/>
      <c r="H259" s="436"/>
      <c r="I259" s="437"/>
      <c r="J259" s="437"/>
      <c r="K259" s="437"/>
      <c r="L259" s="437"/>
      <c r="M259" s="437">
        <v>4</v>
      </c>
      <c r="N259" s="278" t="s">
        <v>36</v>
      </c>
      <c r="O259" s="437"/>
      <c r="P259" s="437" t="s">
        <v>566</v>
      </c>
      <c r="Q259" s="437">
        <v>0.30499999999999999</v>
      </c>
      <c r="R259" s="437" t="s">
        <v>1008</v>
      </c>
      <c r="S259" s="437"/>
      <c r="T259" s="437"/>
      <c r="U259" s="437"/>
      <c r="V259" s="437"/>
      <c r="W259" s="437"/>
      <c r="X259" s="437"/>
      <c r="Y259" s="437"/>
      <c r="Z259" s="437"/>
      <c r="AA259" s="437"/>
      <c r="AB259" s="438"/>
    </row>
    <row r="260" spans="1:28" ht="12.75">
      <c r="A260" s="434" t="s">
        <v>1310</v>
      </c>
      <c r="B260" s="435" t="s">
        <v>1009</v>
      </c>
      <c r="C260" s="153" t="s">
        <v>35</v>
      </c>
      <c r="D260" s="153" t="s">
        <v>35</v>
      </c>
      <c r="E260" s="436"/>
      <c r="F260" s="153" t="s">
        <v>35</v>
      </c>
      <c r="G260" s="436"/>
      <c r="H260" s="436"/>
      <c r="I260" s="437"/>
      <c r="J260" s="437"/>
      <c r="K260" s="437"/>
      <c r="L260" s="437"/>
      <c r="M260" s="437">
        <v>3</v>
      </c>
      <c r="N260" s="278" t="s">
        <v>36</v>
      </c>
      <c r="O260" s="437"/>
      <c r="P260" s="437" t="s">
        <v>948</v>
      </c>
      <c r="Q260" s="437">
        <v>0.19500000000000001</v>
      </c>
      <c r="R260" s="437" t="s">
        <v>949</v>
      </c>
      <c r="S260" s="437"/>
      <c r="T260" s="437"/>
      <c r="U260" s="437"/>
      <c r="V260" s="437"/>
      <c r="W260" s="437"/>
      <c r="X260" s="437"/>
      <c r="Y260" s="437"/>
      <c r="Z260" s="437"/>
      <c r="AA260" s="437"/>
      <c r="AB260" s="438"/>
    </row>
    <row r="261" spans="1:28" ht="13.5" thickBot="1">
      <c r="A261" s="439" t="s">
        <v>1310</v>
      </c>
      <c r="B261" s="451" t="s">
        <v>1010</v>
      </c>
      <c r="C261" s="154" t="s">
        <v>35</v>
      </c>
      <c r="D261" s="154" t="s">
        <v>35</v>
      </c>
      <c r="E261" s="441"/>
      <c r="F261" s="154" t="s">
        <v>35</v>
      </c>
      <c r="G261" s="441"/>
      <c r="H261" s="441"/>
      <c r="I261" s="442"/>
      <c r="J261" s="442"/>
      <c r="K261" s="442"/>
      <c r="L261" s="442"/>
      <c r="M261" s="442">
        <v>4</v>
      </c>
      <c r="N261" s="280" t="s">
        <v>36</v>
      </c>
      <c r="O261" s="442"/>
      <c r="P261" s="442" t="s">
        <v>566</v>
      </c>
      <c r="Q261" s="442">
        <v>0.30499999999999999</v>
      </c>
      <c r="R261" s="442" t="s">
        <v>1011</v>
      </c>
      <c r="S261" s="442"/>
      <c r="T261" s="442"/>
      <c r="U261" s="442"/>
      <c r="V261" s="442"/>
      <c r="W261" s="442"/>
      <c r="X261" s="442"/>
      <c r="Y261" s="442"/>
      <c r="Z261" s="442"/>
      <c r="AA261" s="442"/>
      <c r="AB261" s="443"/>
    </row>
    <row r="262" spans="1:28" ht="12.75">
      <c r="A262" s="428" t="s">
        <v>1311</v>
      </c>
      <c r="B262" s="429" t="s">
        <v>1013</v>
      </c>
      <c r="C262" s="155" t="s">
        <v>35</v>
      </c>
      <c r="D262" s="155" t="s">
        <v>35</v>
      </c>
      <c r="E262" s="430"/>
      <c r="F262" s="430"/>
      <c r="G262" s="430"/>
      <c r="H262" s="155" t="s">
        <v>35</v>
      </c>
      <c r="I262" s="431"/>
      <c r="J262" s="431"/>
      <c r="K262" s="431"/>
      <c r="L262" s="431"/>
      <c r="M262" s="431">
        <v>3</v>
      </c>
      <c r="N262" s="276" t="s">
        <v>36</v>
      </c>
      <c r="O262" s="431"/>
      <c r="P262" s="431" t="s">
        <v>948</v>
      </c>
      <c r="Q262" s="431">
        <v>0.23100000000000001</v>
      </c>
      <c r="R262" s="431" t="s">
        <v>989</v>
      </c>
      <c r="S262" s="431"/>
      <c r="T262" s="431"/>
      <c r="U262" s="431"/>
      <c r="V262" s="431"/>
      <c r="W262" s="431"/>
      <c r="X262" s="431"/>
      <c r="Y262" s="431"/>
      <c r="Z262" s="431"/>
      <c r="AA262" s="431"/>
      <c r="AB262" s="433"/>
    </row>
    <row r="263" spans="1:28" ht="12.75">
      <c r="A263" s="434" t="s">
        <v>1311</v>
      </c>
      <c r="B263" s="435" t="s">
        <v>1014</v>
      </c>
      <c r="C263" s="153" t="s">
        <v>35</v>
      </c>
      <c r="D263" s="153" t="s">
        <v>35</v>
      </c>
      <c r="E263" s="436"/>
      <c r="F263" s="436"/>
      <c r="G263" s="436"/>
      <c r="H263" s="153" t="s">
        <v>35</v>
      </c>
      <c r="I263" s="437"/>
      <c r="J263" s="437"/>
      <c r="K263" s="437"/>
      <c r="L263" s="437"/>
      <c r="M263" s="437">
        <v>3</v>
      </c>
      <c r="N263" s="278" t="s">
        <v>36</v>
      </c>
      <c r="O263" s="437"/>
      <c r="P263" s="437" t="s">
        <v>948</v>
      </c>
      <c r="Q263" s="437">
        <v>0.23100000000000001</v>
      </c>
      <c r="R263" s="437" t="s">
        <v>989</v>
      </c>
      <c r="S263" s="437"/>
      <c r="T263" s="437"/>
      <c r="U263" s="437"/>
      <c r="V263" s="437"/>
      <c r="W263" s="437"/>
      <c r="X263" s="437"/>
      <c r="Y263" s="437"/>
      <c r="Z263" s="437"/>
      <c r="AA263" s="437"/>
      <c r="AB263" s="438"/>
    </row>
    <row r="264" spans="1:28" ht="12.75">
      <c r="A264" s="434" t="s">
        <v>1311</v>
      </c>
      <c r="B264" s="435" t="s">
        <v>1015</v>
      </c>
      <c r="C264" s="153" t="s">
        <v>35</v>
      </c>
      <c r="D264" s="153" t="s">
        <v>35</v>
      </c>
      <c r="E264" s="436"/>
      <c r="F264" s="436"/>
      <c r="G264" s="436"/>
      <c r="H264" s="153" t="s">
        <v>35</v>
      </c>
      <c r="I264" s="437"/>
      <c r="J264" s="437"/>
      <c r="K264" s="437"/>
      <c r="L264" s="437"/>
      <c r="M264" s="437">
        <v>3</v>
      </c>
      <c r="N264" s="278" t="s">
        <v>36</v>
      </c>
      <c r="O264" s="437"/>
      <c r="P264" s="437" t="s">
        <v>948</v>
      </c>
      <c r="Q264" s="437">
        <v>0.23100000000000001</v>
      </c>
      <c r="R264" s="437" t="s">
        <v>989</v>
      </c>
      <c r="S264" s="437"/>
      <c r="T264" s="437"/>
      <c r="U264" s="437"/>
      <c r="V264" s="437"/>
      <c r="W264" s="437"/>
      <c r="X264" s="437"/>
      <c r="Y264" s="437"/>
      <c r="Z264" s="437"/>
      <c r="AA264" s="437"/>
      <c r="AB264" s="438"/>
    </row>
    <row r="265" spans="1:28" ht="12.75">
      <c r="A265" s="434" t="s">
        <v>1311</v>
      </c>
      <c r="B265" s="435" t="s">
        <v>1016</v>
      </c>
      <c r="C265" s="153" t="s">
        <v>35</v>
      </c>
      <c r="D265" s="153" t="s">
        <v>35</v>
      </c>
      <c r="E265" s="436"/>
      <c r="F265" s="436"/>
      <c r="G265" s="436"/>
      <c r="H265" s="153" t="s">
        <v>35</v>
      </c>
      <c r="I265" s="437"/>
      <c r="J265" s="437"/>
      <c r="K265" s="437"/>
      <c r="L265" s="437"/>
      <c r="M265" s="437">
        <v>3</v>
      </c>
      <c r="N265" s="278" t="s">
        <v>36</v>
      </c>
      <c r="O265" s="437"/>
      <c r="P265" s="437" t="s">
        <v>948</v>
      </c>
      <c r="Q265" s="437">
        <v>0.23100000000000001</v>
      </c>
      <c r="R265" s="437" t="s">
        <v>989</v>
      </c>
      <c r="S265" s="437"/>
      <c r="T265" s="437"/>
      <c r="U265" s="437"/>
      <c r="V265" s="437"/>
      <c r="W265" s="437"/>
      <c r="X265" s="437"/>
      <c r="Y265" s="437"/>
      <c r="Z265" s="437"/>
      <c r="AA265" s="437"/>
      <c r="AB265" s="438"/>
    </row>
    <row r="266" spans="1:28" ht="12.75">
      <c r="A266" s="434" t="s">
        <v>1311</v>
      </c>
      <c r="B266" s="435" t="s">
        <v>1017</v>
      </c>
      <c r="C266" s="153" t="s">
        <v>35</v>
      </c>
      <c r="D266" s="153" t="s">
        <v>35</v>
      </c>
      <c r="E266" s="436"/>
      <c r="F266" s="436"/>
      <c r="G266" s="436"/>
      <c r="H266" s="153" t="s">
        <v>35</v>
      </c>
      <c r="I266" s="437"/>
      <c r="J266" s="437"/>
      <c r="K266" s="437"/>
      <c r="L266" s="437"/>
      <c r="M266" s="437">
        <v>3</v>
      </c>
      <c r="N266" s="278" t="s">
        <v>36</v>
      </c>
      <c r="O266" s="437"/>
      <c r="P266" s="437" t="s">
        <v>948</v>
      </c>
      <c r="Q266" s="437">
        <v>0.23100000000000001</v>
      </c>
      <c r="R266" s="437" t="s">
        <v>989</v>
      </c>
      <c r="S266" s="437"/>
      <c r="T266" s="437"/>
      <c r="U266" s="437"/>
      <c r="V266" s="437"/>
      <c r="W266" s="437"/>
      <c r="X266" s="437"/>
      <c r="Y266" s="437"/>
      <c r="Z266" s="437"/>
      <c r="AA266" s="437"/>
      <c r="AB266" s="438"/>
    </row>
    <row r="267" spans="1:28" ht="12.75">
      <c r="A267" s="434" t="s">
        <v>1311</v>
      </c>
      <c r="B267" s="435" t="s">
        <v>1018</v>
      </c>
      <c r="C267" s="153" t="s">
        <v>35</v>
      </c>
      <c r="D267" s="153" t="s">
        <v>35</v>
      </c>
      <c r="E267" s="436"/>
      <c r="F267" s="436"/>
      <c r="G267" s="436"/>
      <c r="H267" s="153" t="s">
        <v>35</v>
      </c>
      <c r="I267" s="437"/>
      <c r="J267" s="437"/>
      <c r="K267" s="437"/>
      <c r="L267" s="437"/>
      <c r="M267" s="437">
        <v>3</v>
      </c>
      <c r="N267" s="278" t="s">
        <v>36</v>
      </c>
      <c r="O267" s="437"/>
      <c r="P267" s="437" t="s">
        <v>948</v>
      </c>
      <c r="Q267" s="437">
        <v>0.23100000000000001</v>
      </c>
      <c r="R267" s="437" t="s">
        <v>989</v>
      </c>
      <c r="S267" s="437"/>
      <c r="T267" s="437"/>
      <c r="U267" s="437"/>
      <c r="V267" s="437"/>
      <c r="W267" s="437"/>
      <c r="X267" s="437"/>
      <c r="Y267" s="437"/>
      <c r="Z267" s="437"/>
      <c r="AA267" s="437"/>
      <c r="AB267" s="438"/>
    </row>
    <row r="268" spans="1:28" ht="12.75">
      <c r="A268" s="434" t="s">
        <v>1311</v>
      </c>
      <c r="B268" s="435" t="s">
        <v>1019</v>
      </c>
      <c r="C268" s="153" t="s">
        <v>35</v>
      </c>
      <c r="D268" s="153" t="s">
        <v>35</v>
      </c>
      <c r="E268" s="436"/>
      <c r="F268" s="436"/>
      <c r="G268" s="436"/>
      <c r="H268" s="153" t="s">
        <v>35</v>
      </c>
      <c r="I268" s="437"/>
      <c r="J268" s="437"/>
      <c r="K268" s="437"/>
      <c r="L268" s="437"/>
      <c r="M268" s="437">
        <v>3</v>
      </c>
      <c r="N268" s="278" t="s">
        <v>36</v>
      </c>
      <c r="O268" s="437"/>
      <c r="P268" s="437" t="s">
        <v>948</v>
      </c>
      <c r="Q268" s="437">
        <v>0.23100000000000001</v>
      </c>
      <c r="R268" s="437" t="s">
        <v>989</v>
      </c>
      <c r="S268" s="437"/>
      <c r="T268" s="437"/>
      <c r="U268" s="437"/>
      <c r="V268" s="437"/>
      <c r="W268" s="437"/>
      <c r="X268" s="437"/>
      <c r="Y268" s="437"/>
      <c r="Z268" s="437"/>
      <c r="AA268" s="437"/>
      <c r="AB268" s="438"/>
    </row>
    <row r="269" spans="1:28" ht="12.75">
      <c r="A269" s="434" t="s">
        <v>1311</v>
      </c>
      <c r="B269" s="435" t="s">
        <v>1020</v>
      </c>
      <c r="C269" s="153" t="s">
        <v>35</v>
      </c>
      <c r="D269" s="153" t="s">
        <v>35</v>
      </c>
      <c r="E269" s="436"/>
      <c r="F269" s="436"/>
      <c r="G269" s="436"/>
      <c r="H269" s="153" t="s">
        <v>35</v>
      </c>
      <c r="I269" s="437"/>
      <c r="J269" s="437"/>
      <c r="K269" s="437"/>
      <c r="L269" s="437"/>
      <c r="M269" s="437">
        <v>3</v>
      </c>
      <c r="N269" s="278" t="s">
        <v>36</v>
      </c>
      <c r="O269" s="437"/>
      <c r="P269" s="437" t="s">
        <v>948</v>
      </c>
      <c r="Q269" s="437">
        <v>0.23100000000000001</v>
      </c>
      <c r="R269" s="437" t="s">
        <v>989</v>
      </c>
      <c r="S269" s="437"/>
      <c r="T269" s="437"/>
      <c r="U269" s="437"/>
      <c r="V269" s="437"/>
      <c r="W269" s="437"/>
      <c r="X269" s="437"/>
      <c r="Y269" s="437"/>
      <c r="Z269" s="437"/>
      <c r="AA269" s="437"/>
      <c r="AB269" s="438"/>
    </row>
    <row r="270" spans="1:28" ht="13.5" thickBot="1">
      <c r="A270" s="439" t="s">
        <v>1311</v>
      </c>
      <c r="B270" s="440" t="s">
        <v>1021</v>
      </c>
      <c r="C270" s="154" t="s">
        <v>35</v>
      </c>
      <c r="D270" s="154" t="s">
        <v>35</v>
      </c>
      <c r="E270" s="441"/>
      <c r="F270" s="441"/>
      <c r="G270" s="441"/>
      <c r="H270" s="154" t="s">
        <v>35</v>
      </c>
      <c r="I270" s="442"/>
      <c r="J270" s="442"/>
      <c r="K270" s="442"/>
      <c r="L270" s="442"/>
      <c r="M270" s="442">
        <v>3</v>
      </c>
      <c r="N270" s="280" t="s">
        <v>36</v>
      </c>
      <c r="O270" s="442"/>
      <c r="P270" s="442" t="s">
        <v>948</v>
      </c>
      <c r="Q270" s="442">
        <v>0.23100000000000001</v>
      </c>
      <c r="R270" s="442" t="s">
        <v>989</v>
      </c>
      <c r="S270" s="442"/>
      <c r="T270" s="442"/>
      <c r="U270" s="442"/>
      <c r="V270" s="442"/>
      <c r="W270" s="442"/>
      <c r="X270" s="442"/>
      <c r="Y270" s="442"/>
      <c r="Z270" s="442"/>
      <c r="AA270" s="442"/>
      <c r="AB270" s="443"/>
    </row>
    <row r="271" spans="1:28" ht="13.5" thickBot="1">
      <c r="A271" s="452" t="s">
        <v>1312</v>
      </c>
      <c r="B271" s="453" t="s">
        <v>1022</v>
      </c>
      <c r="C271" s="454" t="s">
        <v>35</v>
      </c>
      <c r="D271" s="454" t="s">
        <v>35</v>
      </c>
      <c r="E271" s="455"/>
      <c r="F271" s="454" t="s">
        <v>35</v>
      </c>
      <c r="G271" s="455"/>
      <c r="H271" s="455"/>
      <c r="I271" s="456"/>
      <c r="J271" s="456"/>
      <c r="K271" s="456"/>
      <c r="L271" s="456"/>
      <c r="M271" s="456">
        <v>3</v>
      </c>
      <c r="N271" s="457" t="s">
        <v>36</v>
      </c>
      <c r="O271" s="456"/>
      <c r="P271" s="456" t="s">
        <v>1023</v>
      </c>
      <c r="Q271" s="456">
        <v>0.11</v>
      </c>
      <c r="R271" s="456" t="s">
        <v>1024</v>
      </c>
      <c r="S271" s="456"/>
      <c r="T271" s="456"/>
      <c r="U271" s="456"/>
      <c r="V271" s="456"/>
      <c r="W271" s="456"/>
      <c r="X271" s="456"/>
      <c r="Y271" s="456"/>
      <c r="Z271" s="456"/>
      <c r="AA271" s="456"/>
      <c r="AB271" s="458"/>
    </row>
    <row r="272" spans="1:28" ht="12.75">
      <c r="A272" s="428" t="s">
        <v>1313</v>
      </c>
      <c r="B272" s="429" t="s">
        <v>1026</v>
      </c>
      <c r="C272" s="155" t="s">
        <v>35</v>
      </c>
      <c r="D272" s="155" t="s">
        <v>35</v>
      </c>
      <c r="E272" s="430"/>
      <c r="F272" s="155" t="s">
        <v>35</v>
      </c>
      <c r="G272" s="430"/>
      <c r="H272" s="430"/>
      <c r="I272" s="431"/>
      <c r="J272" s="431"/>
      <c r="K272" s="431"/>
      <c r="L272" s="431"/>
      <c r="M272" s="431">
        <v>2</v>
      </c>
      <c r="N272" s="276" t="s">
        <v>36</v>
      </c>
      <c r="O272" s="431"/>
      <c r="P272" s="431" t="s">
        <v>1027</v>
      </c>
      <c r="Q272" s="431">
        <v>0.14499999999999999</v>
      </c>
      <c r="R272" s="431" t="s">
        <v>1011</v>
      </c>
      <c r="S272" s="431"/>
      <c r="T272" s="431"/>
      <c r="U272" s="431"/>
      <c r="V272" s="431"/>
      <c r="W272" s="431"/>
      <c r="X272" s="431"/>
      <c r="Y272" s="431"/>
      <c r="Z272" s="431"/>
      <c r="AA272" s="431"/>
      <c r="AB272" s="433"/>
    </row>
    <row r="273" spans="1:28" ht="12.75">
      <c r="A273" s="434" t="s">
        <v>1313</v>
      </c>
      <c r="B273" s="435" t="s">
        <v>1028</v>
      </c>
      <c r="C273" s="153" t="s">
        <v>35</v>
      </c>
      <c r="D273" s="153" t="s">
        <v>35</v>
      </c>
      <c r="E273" s="436"/>
      <c r="F273" s="153" t="s">
        <v>35</v>
      </c>
      <c r="G273" s="436"/>
      <c r="H273" s="436"/>
      <c r="I273" s="437"/>
      <c r="J273" s="437"/>
      <c r="K273" s="437"/>
      <c r="L273" s="437"/>
      <c r="M273" s="437">
        <v>2</v>
      </c>
      <c r="N273" s="278" t="s">
        <v>36</v>
      </c>
      <c r="O273" s="437"/>
      <c r="P273" s="437" t="s">
        <v>1027</v>
      </c>
      <c r="Q273" s="437">
        <v>0.14499999999999999</v>
      </c>
      <c r="R273" s="437" t="s">
        <v>1011</v>
      </c>
      <c r="S273" s="437"/>
      <c r="T273" s="437"/>
      <c r="U273" s="437"/>
      <c r="V273" s="437"/>
      <c r="W273" s="437"/>
      <c r="X273" s="437"/>
      <c r="Y273" s="437"/>
      <c r="Z273" s="437"/>
      <c r="AA273" s="437"/>
      <c r="AB273" s="438"/>
    </row>
    <row r="274" spans="1:28" ht="12.75">
      <c r="A274" s="434" t="s">
        <v>1313</v>
      </c>
      <c r="B274" s="435" t="s">
        <v>1029</v>
      </c>
      <c r="C274" s="153" t="s">
        <v>35</v>
      </c>
      <c r="D274" s="153" t="s">
        <v>35</v>
      </c>
      <c r="E274" s="436"/>
      <c r="F274" s="153" t="s">
        <v>35</v>
      </c>
      <c r="G274" s="436"/>
      <c r="H274" s="436"/>
      <c r="I274" s="437"/>
      <c r="J274" s="437"/>
      <c r="K274" s="437"/>
      <c r="L274" s="437"/>
      <c r="M274" s="437">
        <v>2</v>
      </c>
      <c r="N274" s="278" t="s">
        <v>36</v>
      </c>
      <c r="O274" s="437"/>
      <c r="P274" s="437" t="s">
        <v>1027</v>
      </c>
      <c r="Q274" s="437">
        <v>0.14499999999999999</v>
      </c>
      <c r="R274" s="437" t="s">
        <v>1011</v>
      </c>
      <c r="S274" s="437"/>
      <c r="T274" s="437"/>
      <c r="U274" s="437"/>
      <c r="V274" s="437"/>
      <c r="W274" s="437"/>
      <c r="X274" s="437"/>
      <c r="Y274" s="437"/>
      <c r="Z274" s="437"/>
      <c r="AA274" s="437"/>
      <c r="AB274" s="438"/>
    </row>
    <row r="275" spans="1:28" ht="12.75">
      <c r="A275" s="434" t="s">
        <v>1313</v>
      </c>
      <c r="B275" s="435" t="s">
        <v>1030</v>
      </c>
      <c r="C275" s="153" t="s">
        <v>35</v>
      </c>
      <c r="D275" s="153" t="s">
        <v>35</v>
      </c>
      <c r="E275" s="436"/>
      <c r="F275" s="153" t="s">
        <v>35</v>
      </c>
      <c r="G275" s="436"/>
      <c r="H275" s="436"/>
      <c r="I275" s="437"/>
      <c r="J275" s="437"/>
      <c r="K275" s="437"/>
      <c r="L275" s="437"/>
      <c r="M275" s="437">
        <v>2</v>
      </c>
      <c r="N275" s="278" t="s">
        <v>36</v>
      </c>
      <c r="O275" s="437"/>
      <c r="P275" s="437" t="s">
        <v>1027</v>
      </c>
      <c r="Q275" s="437">
        <v>0.14499999999999999</v>
      </c>
      <c r="R275" s="437" t="s">
        <v>1011</v>
      </c>
      <c r="S275" s="437"/>
      <c r="T275" s="437"/>
      <c r="U275" s="437"/>
      <c r="V275" s="437"/>
      <c r="W275" s="437"/>
      <c r="X275" s="437"/>
      <c r="Y275" s="437"/>
      <c r="Z275" s="437"/>
      <c r="AA275" s="437"/>
      <c r="AB275" s="438"/>
    </row>
    <row r="276" spans="1:28" ht="12.75">
      <c r="A276" s="434" t="s">
        <v>1313</v>
      </c>
      <c r="B276" s="435" t="s">
        <v>1031</v>
      </c>
      <c r="C276" s="153" t="s">
        <v>35</v>
      </c>
      <c r="D276" s="153" t="s">
        <v>35</v>
      </c>
      <c r="E276" s="436"/>
      <c r="F276" s="153" t="s">
        <v>35</v>
      </c>
      <c r="G276" s="436"/>
      <c r="H276" s="436"/>
      <c r="I276" s="437"/>
      <c r="J276" s="437"/>
      <c r="K276" s="437"/>
      <c r="L276" s="437"/>
      <c r="M276" s="437">
        <v>2</v>
      </c>
      <c r="N276" s="278" t="s">
        <v>36</v>
      </c>
      <c r="O276" s="437"/>
      <c r="P276" s="437" t="s">
        <v>1027</v>
      </c>
      <c r="Q276" s="437">
        <v>0.14499999999999999</v>
      </c>
      <c r="R276" s="437" t="s">
        <v>1011</v>
      </c>
      <c r="S276" s="437"/>
      <c r="T276" s="437"/>
      <c r="U276" s="437"/>
      <c r="V276" s="437"/>
      <c r="W276" s="437"/>
      <c r="X276" s="437"/>
      <c r="Y276" s="437"/>
      <c r="Z276" s="437"/>
      <c r="AA276" s="437"/>
      <c r="AB276" s="438"/>
    </row>
    <row r="277" spans="1:28" ht="12.75">
      <c r="A277" s="434" t="s">
        <v>1313</v>
      </c>
      <c r="B277" s="435" t="s">
        <v>1032</v>
      </c>
      <c r="C277" s="153" t="s">
        <v>35</v>
      </c>
      <c r="D277" s="153" t="s">
        <v>35</v>
      </c>
      <c r="E277" s="436"/>
      <c r="F277" s="153" t="s">
        <v>35</v>
      </c>
      <c r="G277" s="436"/>
      <c r="H277" s="436"/>
      <c r="I277" s="437"/>
      <c r="J277" s="437"/>
      <c r="K277" s="437"/>
      <c r="L277" s="437"/>
      <c r="M277" s="437">
        <v>2</v>
      </c>
      <c r="N277" s="278" t="s">
        <v>36</v>
      </c>
      <c r="O277" s="437"/>
      <c r="P277" s="437" t="s">
        <v>1027</v>
      </c>
      <c r="Q277" s="437">
        <v>0.14499999999999999</v>
      </c>
      <c r="R277" s="437" t="s">
        <v>1011</v>
      </c>
      <c r="S277" s="437"/>
      <c r="T277" s="437"/>
      <c r="U277" s="437"/>
      <c r="V277" s="437"/>
      <c r="W277" s="437"/>
      <c r="X277" s="437"/>
      <c r="Y277" s="437"/>
      <c r="Z277" s="437"/>
      <c r="AA277" s="437"/>
      <c r="AB277" s="438"/>
    </row>
    <row r="278" spans="1:28" ht="13.5" thickBot="1">
      <c r="A278" s="444" t="s">
        <v>1313</v>
      </c>
      <c r="B278" s="449" t="s">
        <v>1033</v>
      </c>
      <c r="C278" s="445" t="s">
        <v>35</v>
      </c>
      <c r="D278" s="445" t="s">
        <v>35</v>
      </c>
      <c r="E278" s="446"/>
      <c r="F278" s="445" t="s">
        <v>35</v>
      </c>
      <c r="G278" s="446"/>
      <c r="H278" s="446"/>
      <c r="I278" s="447"/>
      <c r="J278" s="447"/>
      <c r="K278" s="447"/>
      <c r="L278" s="447"/>
      <c r="M278" s="447">
        <v>2</v>
      </c>
      <c r="N278" s="352" t="s">
        <v>36</v>
      </c>
      <c r="O278" s="447"/>
      <c r="P278" s="447" t="s">
        <v>1027</v>
      </c>
      <c r="Q278" s="447">
        <v>0.14499999999999999</v>
      </c>
      <c r="R278" s="447" t="s">
        <v>1011</v>
      </c>
      <c r="S278" s="447"/>
      <c r="T278" s="447"/>
      <c r="U278" s="447"/>
      <c r="V278" s="447"/>
      <c r="W278" s="447"/>
      <c r="X278" s="447"/>
      <c r="Y278" s="447"/>
      <c r="Z278" s="447"/>
      <c r="AA278" s="447"/>
      <c r="AB278" s="448"/>
    </row>
    <row r="279" spans="1:28" ht="12.75">
      <c r="A279" s="428" t="s">
        <v>1314</v>
      </c>
      <c r="B279" s="429" t="s">
        <v>1035</v>
      </c>
      <c r="C279" s="155" t="s">
        <v>35</v>
      </c>
      <c r="D279" s="155" t="s">
        <v>35</v>
      </c>
      <c r="E279" s="430"/>
      <c r="F279" s="155" t="s">
        <v>35</v>
      </c>
      <c r="G279" s="155" t="s">
        <v>35</v>
      </c>
      <c r="H279" s="430"/>
      <c r="I279" s="431"/>
      <c r="J279" s="431"/>
      <c r="K279" s="431"/>
      <c r="L279" s="431">
        <v>4</v>
      </c>
      <c r="M279" s="431">
        <v>5</v>
      </c>
      <c r="N279" s="276" t="s">
        <v>46</v>
      </c>
      <c r="O279" s="431" t="s">
        <v>942</v>
      </c>
      <c r="P279" s="431" t="s">
        <v>236</v>
      </c>
      <c r="Q279" s="431">
        <v>0.14499999999999999</v>
      </c>
      <c r="R279" s="431" t="s">
        <v>994</v>
      </c>
      <c r="S279" s="431"/>
      <c r="T279" s="431"/>
      <c r="U279" s="431"/>
      <c r="V279" s="431"/>
      <c r="W279" s="431"/>
      <c r="X279" s="431"/>
      <c r="Y279" s="431"/>
      <c r="Z279" s="431"/>
      <c r="AA279" s="431"/>
      <c r="AB279" s="433"/>
    </row>
    <row r="280" spans="1:28" ht="12.75">
      <c r="A280" s="434" t="s">
        <v>1314</v>
      </c>
      <c r="B280" s="435" t="s">
        <v>1036</v>
      </c>
      <c r="C280" s="153" t="s">
        <v>35</v>
      </c>
      <c r="D280" s="153" t="s">
        <v>35</v>
      </c>
      <c r="E280" s="436"/>
      <c r="F280" s="153" t="s">
        <v>35</v>
      </c>
      <c r="G280" s="153" t="s">
        <v>35</v>
      </c>
      <c r="H280" s="436"/>
      <c r="I280" s="437"/>
      <c r="J280" s="437"/>
      <c r="K280" s="437"/>
      <c r="L280" s="437">
        <v>4</v>
      </c>
      <c r="M280" s="437">
        <v>5</v>
      </c>
      <c r="N280" s="278" t="s">
        <v>46</v>
      </c>
      <c r="O280" s="437" t="s">
        <v>942</v>
      </c>
      <c r="P280" s="437" t="s">
        <v>236</v>
      </c>
      <c r="Q280" s="437">
        <v>0.14499999999999999</v>
      </c>
      <c r="R280" s="437" t="s">
        <v>994</v>
      </c>
      <c r="S280" s="437"/>
      <c r="T280" s="437"/>
      <c r="U280" s="437"/>
      <c r="V280" s="437"/>
      <c r="W280" s="437"/>
      <c r="X280" s="437"/>
      <c r="Y280" s="437"/>
      <c r="Z280" s="437"/>
      <c r="AA280" s="437"/>
      <c r="AB280" s="438"/>
    </row>
    <row r="281" spans="1:28" ht="12.75">
      <c r="A281" s="434" t="s">
        <v>1314</v>
      </c>
      <c r="B281" s="435" t="s">
        <v>1037</v>
      </c>
      <c r="C281" s="153" t="s">
        <v>35</v>
      </c>
      <c r="D281" s="153" t="s">
        <v>35</v>
      </c>
      <c r="E281" s="436"/>
      <c r="F281" s="153" t="s">
        <v>35</v>
      </c>
      <c r="G281" s="153" t="s">
        <v>35</v>
      </c>
      <c r="H281" s="436"/>
      <c r="I281" s="437"/>
      <c r="J281" s="437"/>
      <c r="K281" s="437"/>
      <c r="L281" s="437">
        <v>4</v>
      </c>
      <c r="M281" s="437">
        <v>5</v>
      </c>
      <c r="N281" s="278" t="s">
        <v>46</v>
      </c>
      <c r="O281" s="437" t="s">
        <v>942</v>
      </c>
      <c r="P281" s="437" t="s">
        <v>236</v>
      </c>
      <c r="Q281" s="437">
        <v>0.14499999999999999</v>
      </c>
      <c r="R281" s="437" t="s">
        <v>994</v>
      </c>
      <c r="S281" s="437"/>
      <c r="T281" s="437"/>
      <c r="U281" s="437"/>
      <c r="V281" s="437"/>
      <c r="W281" s="437"/>
      <c r="X281" s="437"/>
      <c r="Y281" s="437"/>
      <c r="Z281" s="437"/>
      <c r="AA281" s="437"/>
      <c r="AB281" s="438"/>
    </row>
    <row r="282" spans="1:28" ht="12.75">
      <c r="A282" s="434" t="s">
        <v>1314</v>
      </c>
      <c r="B282" s="435" t="s">
        <v>1038</v>
      </c>
      <c r="C282" s="153" t="s">
        <v>35</v>
      </c>
      <c r="D282" s="153" t="s">
        <v>35</v>
      </c>
      <c r="E282" s="436"/>
      <c r="F282" s="153" t="s">
        <v>35</v>
      </c>
      <c r="G282" s="153" t="s">
        <v>35</v>
      </c>
      <c r="H282" s="436"/>
      <c r="I282" s="437"/>
      <c r="J282" s="437"/>
      <c r="K282" s="437"/>
      <c r="L282" s="437">
        <v>4</v>
      </c>
      <c r="M282" s="437">
        <v>5</v>
      </c>
      <c r="N282" s="278" t="s">
        <v>46</v>
      </c>
      <c r="O282" s="437" t="s">
        <v>942</v>
      </c>
      <c r="P282" s="437" t="s">
        <v>236</v>
      </c>
      <c r="Q282" s="437">
        <v>0.14499999999999999</v>
      </c>
      <c r="R282" s="437" t="s">
        <v>994</v>
      </c>
      <c r="S282" s="437"/>
      <c r="T282" s="437"/>
      <c r="U282" s="437"/>
      <c r="V282" s="437"/>
      <c r="W282" s="437"/>
      <c r="X282" s="437"/>
      <c r="Y282" s="437"/>
      <c r="Z282" s="437"/>
      <c r="AA282" s="437"/>
      <c r="AB282" s="438"/>
    </row>
    <row r="283" spans="1:28" ht="12.75">
      <c r="A283" s="434" t="s">
        <v>1314</v>
      </c>
      <c r="B283" s="435" t="s">
        <v>1039</v>
      </c>
      <c r="C283" s="153" t="s">
        <v>35</v>
      </c>
      <c r="D283" s="153" t="s">
        <v>35</v>
      </c>
      <c r="E283" s="436"/>
      <c r="F283" s="153" t="s">
        <v>35</v>
      </c>
      <c r="G283" s="153" t="s">
        <v>35</v>
      </c>
      <c r="H283" s="436"/>
      <c r="I283" s="437"/>
      <c r="J283" s="437"/>
      <c r="K283" s="437"/>
      <c r="L283" s="437">
        <v>4</v>
      </c>
      <c r="M283" s="437">
        <v>5</v>
      </c>
      <c r="N283" s="278" t="s">
        <v>46</v>
      </c>
      <c r="O283" s="437" t="s">
        <v>942</v>
      </c>
      <c r="P283" s="437" t="s">
        <v>236</v>
      </c>
      <c r="Q283" s="437">
        <v>0.14499999999999999</v>
      </c>
      <c r="R283" s="437" t="s">
        <v>994</v>
      </c>
      <c r="S283" s="437"/>
      <c r="T283" s="437"/>
      <c r="U283" s="437"/>
      <c r="V283" s="437"/>
      <c r="W283" s="437"/>
      <c r="X283" s="437"/>
      <c r="Y283" s="437"/>
      <c r="Z283" s="437"/>
      <c r="AA283" s="437"/>
      <c r="AB283" s="438"/>
    </row>
    <row r="284" spans="1:28" ht="12.75">
      <c r="A284" s="434" t="s">
        <v>1314</v>
      </c>
      <c r="B284" s="435" t="s">
        <v>1040</v>
      </c>
      <c r="C284" s="153" t="s">
        <v>35</v>
      </c>
      <c r="D284" s="153" t="s">
        <v>35</v>
      </c>
      <c r="E284" s="436"/>
      <c r="F284" s="153" t="s">
        <v>35</v>
      </c>
      <c r="G284" s="153" t="s">
        <v>35</v>
      </c>
      <c r="H284" s="436"/>
      <c r="I284" s="437"/>
      <c r="J284" s="437"/>
      <c r="K284" s="437"/>
      <c r="L284" s="437">
        <v>4</v>
      </c>
      <c r="M284" s="437">
        <v>5</v>
      </c>
      <c r="N284" s="278" t="s">
        <v>46</v>
      </c>
      <c r="O284" s="437" t="s">
        <v>942</v>
      </c>
      <c r="P284" s="437" t="s">
        <v>236</v>
      </c>
      <c r="Q284" s="437">
        <v>0.14499999999999999</v>
      </c>
      <c r="R284" s="437" t="s">
        <v>994</v>
      </c>
      <c r="S284" s="437"/>
      <c r="T284" s="437"/>
      <c r="U284" s="437"/>
      <c r="V284" s="437"/>
      <c r="W284" s="437"/>
      <c r="X284" s="437"/>
      <c r="Y284" s="437"/>
      <c r="Z284" s="437"/>
      <c r="AA284" s="437"/>
      <c r="AB284" s="438"/>
    </row>
    <row r="285" spans="1:28" ht="13.5" thickBot="1">
      <c r="A285" s="439" t="s">
        <v>1314</v>
      </c>
      <c r="B285" s="440" t="s">
        <v>1041</v>
      </c>
      <c r="C285" s="154" t="s">
        <v>35</v>
      </c>
      <c r="D285" s="154" t="s">
        <v>35</v>
      </c>
      <c r="E285" s="441"/>
      <c r="F285" s="154" t="s">
        <v>35</v>
      </c>
      <c r="G285" s="154" t="s">
        <v>35</v>
      </c>
      <c r="H285" s="441"/>
      <c r="I285" s="442"/>
      <c r="J285" s="442"/>
      <c r="K285" s="442"/>
      <c r="L285" s="442">
        <v>4</v>
      </c>
      <c r="M285" s="442">
        <v>5</v>
      </c>
      <c r="N285" s="280" t="s">
        <v>46</v>
      </c>
      <c r="O285" s="442" t="s">
        <v>942</v>
      </c>
      <c r="P285" s="442" t="s">
        <v>236</v>
      </c>
      <c r="Q285" s="442">
        <v>0.14499999999999999</v>
      </c>
      <c r="R285" s="442" t="s">
        <v>994</v>
      </c>
      <c r="S285" s="442"/>
      <c r="T285" s="442"/>
      <c r="U285" s="442"/>
      <c r="V285" s="442"/>
      <c r="W285" s="442"/>
      <c r="X285" s="442"/>
      <c r="Y285" s="442"/>
      <c r="Z285" s="442"/>
      <c r="AA285" s="442"/>
      <c r="AB285" s="443"/>
    </row>
    <row r="286" spans="1:28" ht="12.75">
      <c r="A286" s="428" t="s">
        <v>1315</v>
      </c>
      <c r="B286" s="429" t="s">
        <v>1043</v>
      </c>
      <c r="C286" s="155" t="s">
        <v>35</v>
      </c>
      <c r="D286" s="155" t="s">
        <v>35</v>
      </c>
      <c r="E286" s="430"/>
      <c r="F286" s="155" t="s">
        <v>35</v>
      </c>
      <c r="G286" s="155" t="s">
        <v>35</v>
      </c>
      <c r="H286" s="155" t="s">
        <v>35</v>
      </c>
      <c r="I286" s="431"/>
      <c r="J286" s="431"/>
      <c r="K286" s="431"/>
      <c r="L286" s="431">
        <v>2</v>
      </c>
      <c r="M286" s="431">
        <v>5</v>
      </c>
      <c r="N286" s="276" t="s">
        <v>36</v>
      </c>
      <c r="O286" s="431"/>
      <c r="P286" s="431" t="s">
        <v>378</v>
      </c>
      <c r="Q286" s="431">
        <v>0.14000000000000001</v>
      </c>
      <c r="R286" s="431" t="s">
        <v>994</v>
      </c>
      <c r="S286" s="431"/>
      <c r="T286" s="431"/>
      <c r="U286" s="431"/>
      <c r="V286" s="431"/>
      <c r="W286" s="431"/>
      <c r="X286" s="431"/>
      <c r="Y286" s="431"/>
      <c r="Z286" s="431"/>
      <c r="AA286" s="431"/>
      <c r="AB286" s="433"/>
    </row>
    <row r="287" spans="1:28" ht="12.75">
      <c r="A287" s="434" t="s">
        <v>1315</v>
      </c>
      <c r="B287" s="435" t="s">
        <v>1044</v>
      </c>
      <c r="C287" s="153" t="s">
        <v>35</v>
      </c>
      <c r="D287" s="153" t="s">
        <v>35</v>
      </c>
      <c r="E287" s="436"/>
      <c r="F287" s="153" t="s">
        <v>35</v>
      </c>
      <c r="G287" s="153" t="s">
        <v>35</v>
      </c>
      <c r="H287" s="153" t="s">
        <v>35</v>
      </c>
      <c r="I287" s="437"/>
      <c r="J287" s="437"/>
      <c r="K287" s="437"/>
      <c r="L287" s="437">
        <v>2</v>
      </c>
      <c r="M287" s="437">
        <v>5</v>
      </c>
      <c r="N287" s="278" t="s">
        <v>36</v>
      </c>
      <c r="O287" s="437"/>
      <c r="P287" s="437" t="s">
        <v>378</v>
      </c>
      <c r="Q287" s="437">
        <v>0.14000000000000001</v>
      </c>
      <c r="R287" s="437" t="s">
        <v>994</v>
      </c>
      <c r="S287" s="437"/>
      <c r="T287" s="437"/>
      <c r="U287" s="437"/>
      <c r="V287" s="437"/>
      <c r="W287" s="437"/>
      <c r="X287" s="437"/>
      <c r="Y287" s="437"/>
      <c r="Z287" s="437"/>
      <c r="AA287" s="437"/>
      <c r="AB287" s="438"/>
    </row>
    <row r="288" spans="1:28" ht="12.75">
      <c r="A288" s="434" t="s">
        <v>1315</v>
      </c>
      <c r="B288" s="435" t="s">
        <v>1045</v>
      </c>
      <c r="C288" s="153" t="s">
        <v>35</v>
      </c>
      <c r="D288" s="153" t="s">
        <v>35</v>
      </c>
      <c r="E288" s="436"/>
      <c r="F288" s="153" t="s">
        <v>35</v>
      </c>
      <c r="G288" s="153" t="s">
        <v>35</v>
      </c>
      <c r="H288" s="153" t="s">
        <v>35</v>
      </c>
      <c r="I288" s="437"/>
      <c r="J288" s="437"/>
      <c r="K288" s="437"/>
      <c r="L288" s="437">
        <v>2</v>
      </c>
      <c r="M288" s="437">
        <v>5</v>
      </c>
      <c r="N288" s="278" t="s">
        <v>36</v>
      </c>
      <c r="O288" s="437"/>
      <c r="P288" s="437" t="s">
        <v>378</v>
      </c>
      <c r="Q288" s="437">
        <v>0.14000000000000001</v>
      </c>
      <c r="R288" s="437" t="s">
        <v>994</v>
      </c>
      <c r="S288" s="437"/>
      <c r="T288" s="437"/>
      <c r="U288" s="437"/>
      <c r="V288" s="437"/>
      <c r="W288" s="437"/>
      <c r="X288" s="437"/>
      <c r="Y288" s="437"/>
      <c r="Z288" s="437"/>
      <c r="AA288" s="437"/>
      <c r="AB288" s="438"/>
    </row>
    <row r="289" spans="1:28" ht="12.75">
      <c r="A289" s="434" t="s">
        <v>1315</v>
      </c>
      <c r="B289" s="435" t="s">
        <v>1046</v>
      </c>
      <c r="C289" s="153" t="s">
        <v>35</v>
      </c>
      <c r="D289" s="153" t="s">
        <v>35</v>
      </c>
      <c r="E289" s="436"/>
      <c r="F289" s="153" t="s">
        <v>35</v>
      </c>
      <c r="G289" s="153" t="s">
        <v>35</v>
      </c>
      <c r="H289" s="153" t="s">
        <v>35</v>
      </c>
      <c r="I289" s="437"/>
      <c r="J289" s="437"/>
      <c r="K289" s="437"/>
      <c r="L289" s="437">
        <v>2</v>
      </c>
      <c r="M289" s="437">
        <v>5</v>
      </c>
      <c r="N289" s="278" t="s">
        <v>36</v>
      </c>
      <c r="O289" s="437"/>
      <c r="P289" s="437" t="s">
        <v>378</v>
      </c>
      <c r="Q289" s="437">
        <v>0.14000000000000001</v>
      </c>
      <c r="R289" s="437" t="s">
        <v>994</v>
      </c>
      <c r="S289" s="437"/>
      <c r="T289" s="437"/>
      <c r="U289" s="437"/>
      <c r="V289" s="437"/>
      <c r="W289" s="437"/>
      <c r="X289" s="437"/>
      <c r="Y289" s="437"/>
      <c r="Z289" s="437"/>
      <c r="AA289" s="437"/>
      <c r="AB289" s="438"/>
    </row>
    <row r="290" spans="1:28" ht="12.75">
      <c r="A290" s="434" t="s">
        <v>1315</v>
      </c>
      <c r="B290" s="435" t="s">
        <v>1047</v>
      </c>
      <c r="C290" s="153" t="s">
        <v>35</v>
      </c>
      <c r="D290" s="153" t="s">
        <v>35</v>
      </c>
      <c r="E290" s="436"/>
      <c r="F290" s="153" t="s">
        <v>35</v>
      </c>
      <c r="G290" s="153" t="s">
        <v>35</v>
      </c>
      <c r="H290" s="153" t="s">
        <v>35</v>
      </c>
      <c r="I290" s="437"/>
      <c r="J290" s="437"/>
      <c r="K290" s="437"/>
      <c r="L290" s="437">
        <v>2</v>
      </c>
      <c r="M290" s="437">
        <v>5</v>
      </c>
      <c r="N290" s="278" t="s">
        <v>36</v>
      </c>
      <c r="O290" s="437"/>
      <c r="P290" s="437" t="s">
        <v>378</v>
      </c>
      <c r="Q290" s="437">
        <v>0.14000000000000001</v>
      </c>
      <c r="R290" s="437" t="s">
        <v>994</v>
      </c>
      <c r="S290" s="437"/>
      <c r="T290" s="437"/>
      <c r="U290" s="437"/>
      <c r="V290" s="437"/>
      <c r="W290" s="437"/>
      <c r="X290" s="437"/>
      <c r="Y290" s="437"/>
      <c r="Z290" s="437"/>
      <c r="AA290" s="437"/>
      <c r="AB290" s="438"/>
    </row>
    <row r="291" spans="1:28" ht="13.5" thickBot="1">
      <c r="A291" s="439" t="s">
        <v>1315</v>
      </c>
      <c r="B291" s="440" t="s">
        <v>1048</v>
      </c>
      <c r="C291" s="154" t="s">
        <v>35</v>
      </c>
      <c r="D291" s="154" t="s">
        <v>35</v>
      </c>
      <c r="E291" s="441"/>
      <c r="F291" s="154" t="s">
        <v>35</v>
      </c>
      <c r="G291" s="154" t="s">
        <v>35</v>
      </c>
      <c r="H291" s="154" t="s">
        <v>35</v>
      </c>
      <c r="I291" s="442"/>
      <c r="J291" s="442"/>
      <c r="K291" s="442"/>
      <c r="L291" s="442">
        <v>2</v>
      </c>
      <c r="M291" s="442">
        <v>5</v>
      </c>
      <c r="N291" s="280" t="s">
        <v>36</v>
      </c>
      <c r="O291" s="442"/>
      <c r="P291" s="442" t="s">
        <v>378</v>
      </c>
      <c r="Q291" s="442">
        <v>0.14000000000000001</v>
      </c>
      <c r="R291" s="442" t="s">
        <v>994</v>
      </c>
      <c r="S291" s="442"/>
      <c r="T291" s="442"/>
      <c r="U291" s="442"/>
      <c r="V291" s="442"/>
      <c r="W291" s="442"/>
      <c r="X291" s="442"/>
      <c r="Y291" s="442"/>
      <c r="Z291" s="442"/>
      <c r="AA291" s="442"/>
      <c r="AB291" s="443"/>
    </row>
    <row r="292" spans="1:28" ht="12.75">
      <c r="A292" s="428" t="s">
        <v>1316</v>
      </c>
      <c r="B292" s="429" t="s">
        <v>1050</v>
      </c>
      <c r="C292" s="155" t="s">
        <v>35</v>
      </c>
      <c r="D292" s="155" t="s">
        <v>35</v>
      </c>
      <c r="E292" s="430"/>
      <c r="F292" s="155" t="s">
        <v>35</v>
      </c>
      <c r="G292" s="155" t="s">
        <v>35</v>
      </c>
      <c r="H292" s="430"/>
      <c r="I292" s="431"/>
      <c r="J292" s="431"/>
      <c r="K292" s="431"/>
      <c r="L292" s="431">
        <v>3</v>
      </c>
      <c r="M292" s="431">
        <v>3</v>
      </c>
      <c r="N292" s="276" t="s">
        <v>36</v>
      </c>
      <c r="O292" s="431" t="s">
        <v>942</v>
      </c>
      <c r="P292" s="431" t="s">
        <v>236</v>
      </c>
      <c r="Q292" s="431">
        <v>0.25</v>
      </c>
      <c r="R292" s="431" t="s">
        <v>1001</v>
      </c>
      <c r="S292" s="431"/>
      <c r="T292" s="431"/>
      <c r="U292" s="431"/>
      <c r="V292" s="431"/>
      <c r="W292" s="431"/>
      <c r="X292" s="431"/>
      <c r="Y292" s="431"/>
      <c r="Z292" s="431"/>
      <c r="AA292" s="431"/>
      <c r="AB292" s="433"/>
    </row>
    <row r="293" spans="1:28" ht="12.75">
      <c r="A293" s="434" t="s">
        <v>1316</v>
      </c>
      <c r="B293" s="435" t="s">
        <v>1051</v>
      </c>
      <c r="C293" s="153" t="s">
        <v>35</v>
      </c>
      <c r="D293" s="153" t="s">
        <v>35</v>
      </c>
      <c r="E293" s="436"/>
      <c r="F293" s="153" t="s">
        <v>35</v>
      </c>
      <c r="G293" s="153" t="s">
        <v>35</v>
      </c>
      <c r="H293" s="436"/>
      <c r="I293" s="437"/>
      <c r="J293" s="437"/>
      <c r="K293" s="437"/>
      <c r="L293" s="437">
        <v>3</v>
      </c>
      <c r="M293" s="437">
        <v>3</v>
      </c>
      <c r="N293" s="278" t="s">
        <v>36</v>
      </c>
      <c r="O293" s="437" t="s">
        <v>942</v>
      </c>
      <c r="P293" s="437" t="s">
        <v>236</v>
      </c>
      <c r="Q293" s="437">
        <v>0.25</v>
      </c>
      <c r="R293" s="437" t="s">
        <v>1001</v>
      </c>
      <c r="S293" s="437"/>
      <c r="T293" s="437"/>
      <c r="U293" s="437"/>
      <c r="V293" s="437"/>
      <c r="W293" s="437"/>
      <c r="X293" s="437"/>
      <c r="Y293" s="437"/>
      <c r="Z293" s="437"/>
      <c r="AA293" s="437"/>
      <c r="AB293" s="438"/>
    </row>
    <row r="294" spans="1:28" ht="13.5" thickBot="1">
      <c r="A294" s="444" t="s">
        <v>1316</v>
      </c>
      <c r="B294" s="449" t="s">
        <v>1052</v>
      </c>
      <c r="C294" s="445" t="s">
        <v>35</v>
      </c>
      <c r="D294" s="445" t="s">
        <v>35</v>
      </c>
      <c r="E294" s="446"/>
      <c r="F294" s="445" t="s">
        <v>35</v>
      </c>
      <c r="G294" s="445" t="s">
        <v>35</v>
      </c>
      <c r="H294" s="446"/>
      <c r="I294" s="447"/>
      <c r="J294" s="447"/>
      <c r="K294" s="447"/>
      <c r="L294" s="447">
        <v>3</v>
      </c>
      <c r="M294" s="447">
        <v>3</v>
      </c>
      <c r="N294" s="352" t="s">
        <v>36</v>
      </c>
      <c r="O294" s="447" t="s">
        <v>942</v>
      </c>
      <c r="P294" s="447" t="s">
        <v>236</v>
      </c>
      <c r="Q294" s="447">
        <v>0.25</v>
      </c>
      <c r="R294" s="447" t="s">
        <v>1001</v>
      </c>
      <c r="S294" s="447"/>
      <c r="T294" s="447"/>
      <c r="U294" s="447"/>
      <c r="V294" s="447"/>
      <c r="W294" s="447"/>
      <c r="X294" s="447"/>
      <c r="Y294" s="447"/>
      <c r="Z294" s="447"/>
      <c r="AA294" s="447"/>
      <c r="AB294" s="448"/>
    </row>
    <row r="295" spans="1:28" ht="12.75">
      <c r="A295" s="428" t="s">
        <v>1317</v>
      </c>
      <c r="B295" s="429" t="s">
        <v>1054</v>
      </c>
      <c r="C295" s="155" t="s">
        <v>35</v>
      </c>
      <c r="D295" s="155" t="s">
        <v>35</v>
      </c>
      <c r="E295" s="430"/>
      <c r="F295" s="155" t="s">
        <v>35</v>
      </c>
      <c r="G295" s="430"/>
      <c r="H295" s="430"/>
      <c r="I295" s="431"/>
      <c r="J295" s="431"/>
      <c r="K295" s="431"/>
      <c r="L295" s="431"/>
      <c r="M295" s="431">
        <v>4</v>
      </c>
      <c r="N295" s="276" t="s">
        <v>36</v>
      </c>
      <c r="O295" s="431"/>
      <c r="P295" s="431" t="s">
        <v>566</v>
      </c>
      <c r="Q295" s="431">
        <v>0.75</v>
      </c>
      <c r="R295" s="431" t="s">
        <v>1055</v>
      </c>
      <c r="S295" s="431"/>
      <c r="T295" s="431"/>
      <c r="U295" s="431"/>
      <c r="V295" s="431"/>
      <c r="W295" s="431"/>
      <c r="X295" s="431"/>
      <c r="Y295" s="431"/>
      <c r="Z295" s="431"/>
      <c r="AA295" s="431"/>
      <c r="AB295" s="433"/>
    </row>
    <row r="296" spans="1:28" ht="12.75">
      <c r="A296" s="434" t="s">
        <v>1317</v>
      </c>
      <c r="B296" s="435" t="s">
        <v>1056</v>
      </c>
      <c r="C296" s="153" t="s">
        <v>35</v>
      </c>
      <c r="D296" s="153" t="s">
        <v>35</v>
      </c>
      <c r="E296" s="436"/>
      <c r="F296" s="153" t="s">
        <v>35</v>
      </c>
      <c r="G296" s="436"/>
      <c r="H296" s="436"/>
      <c r="I296" s="437"/>
      <c r="J296" s="437"/>
      <c r="K296" s="437"/>
      <c r="L296" s="437"/>
      <c r="M296" s="437">
        <v>4</v>
      </c>
      <c r="N296" s="278" t="s">
        <v>36</v>
      </c>
      <c r="O296" s="437"/>
      <c r="P296" s="437" t="s">
        <v>566</v>
      </c>
      <c r="Q296" s="437">
        <v>0.75</v>
      </c>
      <c r="R296" s="437" t="s">
        <v>1055</v>
      </c>
      <c r="S296" s="437"/>
      <c r="T296" s="437"/>
      <c r="U296" s="437"/>
      <c r="V296" s="437"/>
      <c r="W296" s="437"/>
      <c r="X296" s="437"/>
      <c r="Y296" s="437"/>
      <c r="Z296" s="437"/>
      <c r="AA296" s="437"/>
      <c r="AB296" s="438"/>
    </row>
    <row r="297" spans="1:28" ht="12.75">
      <c r="A297" s="434" t="s">
        <v>1317</v>
      </c>
      <c r="B297" s="435" t="s">
        <v>1057</v>
      </c>
      <c r="C297" s="153" t="s">
        <v>35</v>
      </c>
      <c r="D297" s="153" t="s">
        <v>35</v>
      </c>
      <c r="E297" s="436"/>
      <c r="F297" s="153" t="s">
        <v>35</v>
      </c>
      <c r="G297" s="436"/>
      <c r="H297" s="436"/>
      <c r="I297" s="437"/>
      <c r="J297" s="437"/>
      <c r="K297" s="437"/>
      <c r="L297" s="437"/>
      <c r="M297" s="437">
        <v>4</v>
      </c>
      <c r="N297" s="278" t="s">
        <v>36</v>
      </c>
      <c r="O297" s="437"/>
      <c r="P297" s="437" t="s">
        <v>566</v>
      </c>
      <c r="Q297" s="437">
        <v>0.75</v>
      </c>
      <c r="R297" s="437" t="s">
        <v>1055</v>
      </c>
      <c r="S297" s="437"/>
      <c r="T297" s="437"/>
      <c r="U297" s="437"/>
      <c r="V297" s="437"/>
      <c r="W297" s="437"/>
      <c r="X297" s="437"/>
      <c r="Y297" s="437"/>
      <c r="Z297" s="437"/>
      <c r="AA297" s="437"/>
      <c r="AB297" s="438"/>
    </row>
    <row r="298" spans="1:28" ht="12.75">
      <c r="A298" s="444" t="s">
        <v>1317</v>
      </c>
      <c r="B298" s="449" t="s">
        <v>1058</v>
      </c>
      <c r="C298" s="445" t="s">
        <v>35</v>
      </c>
      <c r="D298" s="445" t="s">
        <v>35</v>
      </c>
      <c r="E298" s="446"/>
      <c r="F298" s="445" t="s">
        <v>35</v>
      </c>
      <c r="G298" s="446"/>
      <c r="H298" s="446"/>
      <c r="I298" s="447"/>
      <c r="J298" s="447"/>
      <c r="K298" s="447"/>
      <c r="L298" s="447"/>
      <c r="M298" s="447">
        <v>4</v>
      </c>
      <c r="N298" s="352" t="s">
        <v>36</v>
      </c>
      <c r="O298" s="447"/>
      <c r="P298" s="447" t="s">
        <v>566</v>
      </c>
      <c r="Q298" s="447">
        <v>0.75</v>
      </c>
      <c r="R298" s="447" t="s">
        <v>1055</v>
      </c>
      <c r="S298" s="447"/>
      <c r="T298" s="447"/>
      <c r="U298" s="447"/>
      <c r="V298" s="447"/>
      <c r="W298" s="447"/>
      <c r="X298" s="447"/>
      <c r="Y298" s="447"/>
      <c r="Z298" s="447"/>
      <c r="AA298" s="447"/>
      <c r="AB298" s="448"/>
    </row>
    <row r="299" spans="1:28" ht="13.5" thickBot="1">
      <c r="A299" s="439" t="s">
        <v>1317</v>
      </c>
      <c r="B299" s="440" t="s">
        <v>1059</v>
      </c>
      <c r="C299" s="154" t="s">
        <v>35</v>
      </c>
      <c r="D299" s="154" t="s">
        <v>35</v>
      </c>
      <c r="E299" s="441"/>
      <c r="F299" s="154" t="s">
        <v>35</v>
      </c>
      <c r="G299" s="441"/>
      <c r="H299" s="441"/>
      <c r="I299" s="442"/>
      <c r="J299" s="442"/>
      <c r="K299" s="442"/>
      <c r="L299" s="442"/>
      <c r="M299" s="442">
        <v>4</v>
      </c>
      <c r="N299" s="280" t="s">
        <v>36</v>
      </c>
      <c r="O299" s="442"/>
      <c r="P299" s="442" t="s">
        <v>566</v>
      </c>
      <c r="Q299" s="442">
        <v>0.75</v>
      </c>
      <c r="R299" s="442" t="s">
        <v>1055</v>
      </c>
      <c r="S299" s="442"/>
      <c r="T299" s="442"/>
      <c r="U299" s="442"/>
      <c r="V299" s="442"/>
      <c r="W299" s="442"/>
      <c r="X299" s="442"/>
      <c r="Y299" s="442"/>
      <c r="Z299" s="442"/>
      <c r="AA299" s="442"/>
      <c r="AB299" s="443"/>
    </row>
    <row r="300" spans="1:28" ht="12.75">
      <c r="A300" s="428" t="s">
        <v>1318</v>
      </c>
      <c r="B300" s="429" t="s">
        <v>1061</v>
      </c>
      <c r="C300" s="155" t="s">
        <v>35</v>
      </c>
      <c r="D300" s="155" t="s">
        <v>35</v>
      </c>
      <c r="E300" s="430"/>
      <c r="F300" s="155" t="s">
        <v>35</v>
      </c>
      <c r="G300" s="459"/>
      <c r="H300" s="155" t="s">
        <v>35</v>
      </c>
      <c r="I300" s="431"/>
      <c r="J300" s="431"/>
      <c r="K300" s="431"/>
      <c r="L300" s="431"/>
      <c r="M300" s="431">
        <v>5</v>
      </c>
      <c r="N300" s="276" t="s">
        <v>36</v>
      </c>
      <c r="O300" s="431"/>
      <c r="P300" s="431" t="s">
        <v>1062</v>
      </c>
      <c r="Q300" s="431">
        <v>0.1</v>
      </c>
      <c r="R300" s="431" t="s">
        <v>1063</v>
      </c>
      <c r="S300" s="431"/>
      <c r="T300" s="431"/>
      <c r="U300" s="431"/>
      <c r="V300" s="431"/>
      <c r="W300" s="431"/>
      <c r="X300" s="431"/>
      <c r="Y300" s="431"/>
      <c r="Z300" s="431"/>
      <c r="AA300" s="431"/>
      <c r="AB300" s="433"/>
    </row>
    <row r="301" spans="1:28" ht="12.75">
      <c r="A301" s="434" t="s">
        <v>1318</v>
      </c>
      <c r="B301" s="435" t="s">
        <v>1064</v>
      </c>
      <c r="C301" s="153" t="s">
        <v>35</v>
      </c>
      <c r="D301" s="153" t="s">
        <v>35</v>
      </c>
      <c r="E301" s="436"/>
      <c r="F301" s="153" t="s">
        <v>35</v>
      </c>
      <c r="G301" s="460"/>
      <c r="H301" s="153" t="s">
        <v>35</v>
      </c>
      <c r="I301" s="437"/>
      <c r="J301" s="437"/>
      <c r="K301" s="437"/>
      <c r="L301" s="437"/>
      <c r="M301" s="437">
        <v>5</v>
      </c>
      <c r="N301" s="278" t="s">
        <v>36</v>
      </c>
      <c r="O301" s="437"/>
      <c r="P301" s="437" t="s">
        <v>1062</v>
      </c>
      <c r="Q301" s="437">
        <v>0.1</v>
      </c>
      <c r="R301" s="437" t="s">
        <v>1063</v>
      </c>
      <c r="S301" s="437"/>
      <c r="T301" s="437"/>
      <c r="U301" s="437"/>
      <c r="V301" s="437"/>
      <c r="W301" s="437"/>
      <c r="X301" s="437"/>
      <c r="Y301" s="437"/>
      <c r="Z301" s="437"/>
      <c r="AA301" s="437"/>
      <c r="AB301" s="438"/>
    </row>
    <row r="302" spans="1:28" ht="12.75">
      <c r="A302" s="434" t="s">
        <v>1318</v>
      </c>
      <c r="B302" s="435" t="s">
        <v>1065</v>
      </c>
      <c r="C302" s="153" t="s">
        <v>35</v>
      </c>
      <c r="D302" s="153" t="s">
        <v>35</v>
      </c>
      <c r="E302" s="436"/>
      <c r="F302" s="153" t="s">
        <v>35</v>
      </c>
      <c r="G302" s="460"/>
      <c r="H302" s="153" t="s">
        <v>35</v>
      </c>
      <c r="I302" s="437"/>
      <c r="J302" s="437"/>
      <c r="K302" s="437"/>
      <c r="L302" s="437"/>
      <c r="M302" s="437">
        <v>5</v>
      </c>
      <c r="N302" s="278" t="s">
        <v>36</v>
      </c>
      <c r="O302" s="437"/>
      <c r="P302" s="437" t="s">
        <v>1062</v>
      </c>
      <c r="Q302" s="437">
        <v>0.1</v>
      </c>
      <c r="R302" s="437" t="s">
        <v>1063</v>
      </c>
      <c r="S302" s="437"/>
      <c r="T302" s="437"/>
      <c r="U302" s="437"/>
      <c r="V302" s="437"/>
      <c r="W302" s="437"/>
      <c r="X302" s="437"/>
      <c r="Y302" s="437"/>
      <c r="Z302" s="437"/>
      <c r="AA302" s="437"/>
      <c r="AB302" s="438"/>
    </row>
    <row r="303" spans="1:28" ht="13.5" thickBot="1">
      <c r="A303" s="439" t="s">
        <v>1318</v>
      </c>
      <c r="B303" s="440" t="s">
        <v>1066</v>
      </c>
      <c r="C303" s="154" t="s">
        <v>35</v>
      </c>
      <c r="D303" s="154" t="s">
        <v>35</v>
      </c>
      <c r="E303" s="441"/>
      <c r="F303" s="154" t="s">
        <v>35</v>
      </c>
      <c r="G303" s="461"/>
      <c r="H303" s="154" t="s">
        <v>35</v>
      </c>
      <c r="I303" s="442"/>
      <c r="J303" s="442"/>
      <c r="K303" s="442"/>
      <c r="L303" s="442"/>
      <c r="M303" s="442">
        <v>5</v>
      </c>
      <c r="N303" s="280" t="s">
        <v>36</v>
      </c>
      <c r="O303" s="442"/>
      <c r="P303" s="442" t="s">
        <v>1062</v>
      </c>
      <c r="Q303" s="442">
        <v>0.1</v>
      </c>
      <c r="R303" s="442" t="s">
        <v>1063</v>
      </c>
      <c r="S303" s="442"/>
      <c r="T303" s="442"/>
      <c r="U303" s="442"/>
      <c r="V303" s="442"/>
      <c r="W303" s="442"/>
      <c r="X303" s="442"/>
      <c r="Y303" s="442"/>
      <c r="Z303" s="442"/>
      <c r="AA303" s="442"/>
      <c r="AB303" s="443"/>
    </row>
    <row r="304" spans="1:28" ht="12.75">
      <c r="A304" s="475" t="s">
        <v>1319</v>
      </c>
      <c r="B304" s="476" t="s">
        <v>1086</v>
      </c>
      <c r="C304" s="153" t="s">
        <v>35</v>
      </c>
      <c r="D304" s="153" t="s">
        <v>35</v>
      </c>
      <c r="E304" s="153" t="s">
        <v>35</v>
      </c>
      <c r="F304" s="153" t="s">
        <v>35</v>
      </c>
      <c r="G304" s="477"/>
      <c r="H304" s="153" t="s">
        <v>35</v>
      </c>
      <c r="I304" s="478"/>
      <c r="J304" s="478"/>
      <c r="K304" s="478"/>
      <c r="L304" s="478"/>
      <c r="M304" s="478">
        <v>4</v>
      </c>
      <c r="N304" s="290" t="s">
        <v>36</v>
      </c>
      <c r="O304" s="478"/>
      <c r="P304" s="478" t="s">
        <v>1076</v>
      </c>
      <c r="Q304" s="478">
        <v>0.34</v>
      </c>
      <c r="R304" s="478" t="s">
        <v>954</v>
      </c>
      <c r="S304" s="431"/>
      <c r="T304" s="431"/>
      <c r="U304" s="431"/>
      <c r="V304" s="431"/>
      <c r="W304" s="431"/>
      <c r="X304" s="431"/>
      <c r="Y304" s="431"/>
      <c r="Z304" s="431"/>
      <c r="AA304" s="431"/>
      <c r="AB304" s="433"/>
    </row>
    <row r="305" spans="1:28" ht="13.5" thickBot="1">
      <c r="A305" s="469" t="s">
        <v>1319</v>
      </c>
      <c r="B305" s="470" t="s">
        <v>1087</v>
      </c>
      <c r="C305" s="479" t="s">
        <v>35</v>
      </c>
      <c r="D305" s="479" t="s">
        <v>35</v>
      </c>
      <c r="E305" s="479" t="s">
        <v>35</v>
      </c>
      <c r="F305" s="479" t="s">
        <v>35</v>
      </c>
      <c r="G305" s="471"/>
      <c r="H305" s="479" t="s">
        <v>35</v>
      </c>
      <c r="I305" s="472"/>
      <c r="J305" s="472"/>
      <c r="K305" s="472"/>
      <c r="L305" s="472"/>
      <c r="M305" s="472">
        <v>4</v>
      </c>
      <c r="N305" s="473" t="s">
        <v>36</v>
      </c>
      <c r="O305" s="472"/>
      <c r="P305" s="472" t="s">
        <v>1076</v>
      </c>
      <c r="Q305" s="472">
        <v>0.34</v>
      </c>
      <c r="R305" s="472" t="s">
        <v>954</v>
      </c>
      <c r="S305" s="472"/>
      <c r="T305" s="472"/>
      <c r="U305" s="472"/>
      <c r="V305" s="472"/>
      <c r="W305" s="472"/>
      <c r="X305" s="472"/>
      <c r="Y305" s="472"/>
      <c r="Z305" s="472"/>
      <c r="AA305" s="472"/>
      <c r="AB305" s="474"/>
    </row>
    <row r="306" spans="1:28" ht="12.75">
      <c r="A306" s="428" t="s">
        <v>1320</v>
      </c>
      <c r="B306" s="429" t="s">
        <v>1068</v>
      </c>
      <c r="C306" s="155" t="s">
        <v>35</v>
      </c>
      <c r="D306" s="155" t="s">
        <v>35</v>
      </c>
      <c r="E306" s="430"/>
      <c r="F306" s="155" t="s">
        <v>35</v>
      </c>
      <c r="G306" s="155" t="s">
        <v>35</v>
      </c>
      <c r="H306" s="430"/>
      <c r="I306" s="431"/>
      <c r="J306" s="431"/>
      <c r="K306" s="431"/>
      <c r="L306" s="431">
        <v>3</v>
      </c>
      <c r="M306" s="431">
        <v>4</v>
      </c>
      <c r="N306" s="276" t="s">
        <v>46</v>
      </c>
      <c r="O306" s="431" t="s">
        <v>942</v>
      </c>
      <c r="P306" s="431" t="s">
        <v>236</v>
      </c>
      <c r="Q306" s="431">
        <v>0.12</v>
      </c>
      <c r="R306" s="431" t="s">
        <v>1069</v>
      </c>
      <c r="S306" s="431"/>
      <c r="T306" s="431"/>
      <c r="U306" s="431"/>
      <c r="V306" s="431"/>
      <c r="W306" s="431"/>
      <c r="X306" s="431"/>
      <c r="Y306" s="431"/>
      <c r="Z306" s="431"/>
      <c r="AA306" s="431"/>
      <c r="AB306" s="433"/>
    </row>
    <row r="307" spans="1:28" ht="12.75">
      <c r="A307" s="434" t="s">
        <v>1320</v>
      </c>
      <c r="B307" s="435" t="s">
        <v>1070</v>
      </c>
      <c r="C307" s="153" t="s">
        <v>35</v>
      </c>
      <c r="D307" s="153" t="s">
        <v>35</v>
      </c>
      <c r="E307" s="436"/>
      <c r="F307" s="153" t="s">
        <v>35</v>
      </c>
      <c r="G307" s="153" t="s">
        <v>35</v>
      </c>
      <c r="H307" s="436"/>
      <c r="I307" s="437"/>
      <c r="J307" s="437"/>
      <c r="K307" s="437"/>
      <c r="L307" s="437">
        <v>3</v>
      </c>
      <c r="M307" s="437">
        <v>4</v>
      </c>
      <c r="N307" s="278" t="s">
        <v>46</v>
      </c>
      <c r="O307" s="437" t="s">
        <v>942</v>
      </c>
      <c r="P307" s="437" t="s">
        <v>236</v>
      </c>
      <c r="Q307" s="437">
        <v>0.12</v>
      </c>
      <c r="R307" s="437" t="s">
        <v>1069</v>
      </c>
      <c r="S307" s="437"/>
      <c r="T307" s="437"/>
      <c r="U307" s="437"/>
      <c r="V307" s="437"/>
      <c r="W307" s="437"/>
      <c r="X307" s="437"/>
      <c r="Y307" s="437"/>
      <c r="Z307" s="437"/>
      <c r="AA307" s="437"/>
      <c r="AB307" s="438"/>
    </row>
    <row r="308" spans="1:28" ht="12.75">
      <c r="A308" s="434" t="s">
        <v>1320</v>
      </c>
      <c r="B308" s="435" t="s">
        <v>1071</v>
      </c>
      <c r="C308" s="153" t="s">
        <v>35</v>
      </c>
      <c r="D308" s="153" t="s">
        <v>35</v>
      </c>
      <c r="E308" s="436"/>
      <c r="F308" s="153" t="s">
        <v>35</v>
      </c>
      <c r="G308" s="153" t="s">
        <v>35</v>
      </c>
      <c r="H308" s="436"/>
      <c r="I308" s="437"/>
      <c r="J308" s="437"/>
      <c r="K308" s="437"/>
      <c r="L308" s="437">
        <v>3</v>
      </c>
      <c r="M308" s="437">
        <v>4</v>
      </c>
      <c r="N308" s="278" t="s">
        <v>46</v>
      </c>
      <c r="O308" s="437" t="s">
        <v>942</v>
      </c>
      <c r="P308" s="437" t="s">
        <v>236</v>
      </c>
      <c r="Q308" s="437">
        <v>0.12</v>
      </c>
      <c r="R308" s="437" t="s">
        <v>1069</v>
      </c>
      <c r="S308" s="437"/>
      <c r="T308" s="437"/>
      <c r="U308" s="437"/>
      <c r="V308" s="437"/>
      <c r="W308" s="437"/>
      <c r="X308" s="437"/>
      <c r="Y308" s="437"/>
      <c r="Z308" s="437"/>
      <c r="AA308" s="437"/>
      <c r="AB308" s="438"/>
    </row>
    <row r="309" spans="1:28" ht="12.75">
      <c r="A309" s="434" t="s">
        <v>1320</v>
      </c>
      <c r="B309" s="435" t="s">
        <v>1072</v>
      </c>
      <c r="C309" s="153" t="s">
        <v>35</v>
      </c>
      <c r="D309" s="153" t="s">
        <v>35</v>
      </c>
      <c r="E309" s="436"/>
      <c r="F309" s="153" t="s">
        <v>35</v>
      </c>
      <c r="G309" s="153" t="s">
        <v>35</v>
      </c>
      <c r="H309" s="436"/>
      <c r="I309" s="437"/>
      <c r="J309" s="437"/>
      <c r="K309" s="437"/>
      <c r="L309" s="437">
        <v>3</v>
      </c>
      <c r="M309" s="437">
        <v>4</v>
      </c>
      <c r="N309" s="278" t="s">
        <v>46</v>
      </c>
      <c r="O309" s="437" t="s">
        <v>942</v>
      </c>
      <c r="P309" s="437" t="s">
        <v>236</v>
      </c>
      <c r="Q309" s="437">
        <v>0.12</v>
      </c>
      <c r="R309" s="437" t="s">
        <v>1069</v>
      </c>
      <c r="S309" s="437"/>
      <c r="T309" s="437"/>
      <c r="U309" s="437"/>
      <c r="V309" s="437"/>
      <c r="W309" s="437"/>
      <c r="X309" s="437"/>
      <c r="Y309" s="437"/>
      <c r="Z309" s="437"/>
      <c r="AA309" s="437"/>
      <c r="AB309" s="438"/>
    </row>
    <row r="310" spans="1:28" ht="13.5" thickBot="1">
      <c r="A310" s="439" t="s">
        <v>1320</v>
      </c>
      <c r="B310" s="440" t="s">
        <v>1073</v>
      </c>
      <c r="C310" s="154" t="s">
        <v>35</v>
      </c>
      <c r="D310" s="154" t="s">
        <v>35</v>
      </c>
      <c r="E310" s="441"/>
      <c r="F310" s="154" t="s">
        <v>35</v>
      </c>
      <c r="G310" s="154" t="s">
        <v>35</v>
      </c>
      <c r="H310" s="441"/>
      <c r="I310" s="442"/>
      <c r="J310" s="442"/>
      <c r="K310" s="442"/>
      <c r="L310" s="442">
        <v>3</v>
      </c>
      <c r="M310" s="442">
        <v>4</v>
      </c>
      <c r="N310" s="280" t="s">
        <v>46</v>
      </c>
      <c r="O310" s="442" t="s">
        <v>942</v>
      </c>
      <c r="P310" s="442" t="s">
        <v>236</v>
      </c>
      <c r="Q310" s="442">
        <v>0.12</v>
      </c>
      <c r="R310" s="442" t="s">
        <v>1069</v>
      </c>
      <c r="S310" s="442"/>
      <c r="T310" s="442"/>
      <c r="U310" s="442"/>
      <c r="V310" s="442"/>
      <c r="W310" s="442"/>
      <c r="X310" s="442"/>
      <c r="Y310" s="442"/>
      <c r="Z310" s="442"/>
      <c r="AA310" s="442"/>
      <c r="AB310" s="443"/>
    </row>
    <row r="311" spans="1:28" ht="12.75">
      <c r="A311" s="428" t="s">
        <v>1321</v>
      </c>
      <c r="B311" s="462" t="s">
        <v>1075</v>
      </c>
      <c r="C311" s="155" t="s">
        <v>35</v>
      </c>
      <c r="D311" s="155" t="s">
        <v>35</v>
      </c>
      <c r="E311" s="430"/>
      <c r="F311" s="430"/>
      <c r="G311" s="430"/>
      <c r="H311" s="430"/>
      <c r="I311" s="431"/>
      <c r="J311" s="431"/>
      <c r="K311" s="431"/>
      <c r="L311" s="431"/>
      <c r="M311" s="431">
        <v>4</v>
      </c>
      <c r="N311" s="276" t="s">
        <v>36</v>
      </c>
      <c r="O311" s="431"/>
      <c r="P311" s="431" t="s">
        <v>1076</v>
      </c>
      <c r="Q311" s="431">
        <v>0.34</v>
      </c>
      <c r="R311" s="431" t="s">
        <v>954</v>
      </c>
      <c r="S311" s="431"/>
      <c r="T311" s="431"/>
      <c r="U311" s="431"/>
      <c r="V311" s="431"/>
      <c r="W311" s="431"/>
      <c r="X311" s="431"/>
      <c r="Y311" s="431"/>
      <c r="Z311" s="431"/>
      <c r="AA311" s="431"/>
      <c r="AB311" s="433"/>
    </row>
    <row r="312" spans="1:28" ht="13.5" thickBot="1">
      <c r="A312" s="439" t="s">
        <v>1321</v>
      </c>
      <c r="B312" s="440" t="s">
        <v>1077</v>
      </c>
      <c r="C312" s="154" t="s">
        <v>35</v>
      </c>
      <c r="D312" s="154" t="s">
        <v>35</v>
      </c>
      <c r="E312" s="441"/>
      <c r="F312" s="441"/>
      <c r="G312" s="441"/>
      <c r="H312" s="441"/>
      <c r="I312" s="442"/>
      <c r="J312" s="442"/>
      <c r="K312" s="442"/>
      <c r="L312" s="442"/>
      <c r="M312" s="442">
        <v>4</v>
      </c>
      <c r="N312" s="280" t="s">
        <v>36</v>
      </c>
      <c r="O312" s="442"/>
      <c r="P312" s="442" t="s">
        <v>1076</v>
      </c>
      <c r="Q312" s="442">
        <v>0.34</v>
      </c>
      <c r="R312" s="442" t="s">
        <v>954</v>
      </c>
      <c r="S312" s="442"/>
      <c r="T312" s="442"/>
      <c r="U312" s="442"/>
      <c r="V312" s="442"/>
      <c r="W312" s="442"/>
      <c r="X312" s="442"/>
      <c r="Y312" s="442"/>
      <c r="Z312" s="442"/>
      <c r="AA312" s="442"/>
      <c r="AB312" s="443"/>
    </row>
  </sheetData>
  <sheetProtection algorithmName="SHA-512" hashValue="WnwYg0r//DX5ucEp0w5J2Lw4Wbv87kEMz0iI1DyD0pozAhlg1H4zbMv/zCPktsPWpxdQmv7St7zUaN3+V8Vx5A==" saltValue="yk6uYhGA0WOYBktnvK6zYQ==" spinCount="100000" sheet="1" objects="1" scenarios="1"/>
  <mergeCells count="16">
    <mergeCell ref="C11:C12"/>
    <mergeCell ref="D11:D12"/>
    <mergeCell ref="E11:E12"/>
    <mergeCell ref="F11:F12"/>
    <mergeCell ref="G11:G12"/>
    <mergeCell ref="I11:K11"/>
    <mergeCell ref="L11:L12"/>
    <mergeCell ref="M11:M12"/>
    <mergeCell ref="D9:E9"/>
    <mergeCell ref="W9:Y9"/>
    <mergeCell ref="H11:H12"/>
    <mergeCell ref="Z9:AB9"/>
    <mergeCell ref="C10:H10"/>
    <mergeCell ref="L10:M10"/>
    <mergeCell ref="W10:Y10"/>
    <mergeCell ref="Z10:AB10"/>
  </mergeCells>
  <phoneticPr fontId="24" type="noConversion"/>
  <pageMargins left="0.70866141732283472" right="0.70866141732283472" top="0.78740157480314965" bottom="0.78740157480314965" header="0.31496062992125984" footer="0.31496062992125984"/>
  <pageSetup paperSize="9" scale="20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9">
    <pageSetUpPr fitToPage="1"/>
  </sheetPr>
  <dimension ref="A1:P298"/>
  <sheetViews>
    <sheetView showGridLines="0" zoomScale="90" zoomScaleNormal="90" workbookViewId="0">
      <pane ySplit="2" topLeftCell="A112" activePane="bottomLeft" state="frozen"/>
      <selection pane="bottomLeft" activeCell="D126" sqref="D126"/>
    </sheetView>
  </sheetViews>
  <sheetFormatPr defaultColWidth="9.140625" defaultRowHeight="12.75"/>
  <cols>
    <col min="1" max="1" width="16.7109375" style="66" bestFit="1" customWidth="1"/>
    <col min="2" max="2" width="36" style="66" bestFit="1" customWidth="1"/>
    <col min="3" max="3" width="12.42578125" style="66" bestFit="1" customWidth="1"/>
    <col min="4" max="4" width="13.42578125" style="66" bestFit="1" customWidth="1"/>
    <col min="5" max="5" width="13.42578125" style="66" customWidth="1"/>
    <col min="6" max="6" width="7.85546875" style="66" customWidth="1"/>
    <col min="7" max="7" width="8.42578125" style="67" customWidth="1"/>
    <col min="8" max="10" width="18" style="67" customWidth="1"/>
    <col min="11" max="12" width="15.28515625" style="69" bestFit="1" customWidth="1"/>
    <col min="13" max="14" width="9.140625" style="66"/>
    <col min="15" max="15" width="15" style="66" bestFit="1" customWidth="1"/>
    <col min="16" max="16" width="37" style="66" bestFit="1" customWidth="1"/>
    <col min="17" max="16384" width="9.140625" style="66"/>
  </cols>
  <sheetData>
    <row r="1" spans="1:16">
      <c r="I1" s="68" t="s">
        <v>63</v>
      </c>
      <c r="K1" s="69">
        <v>0.17</v>
      </c>
      <c r="L1" s="69">
        <v>0.47</v>
      </c>
      <c r="M1" s="85" t="s">
        <v>298</v>
      </c>
    </row>
    <row r="2" spans="1:16" s="70" customFormat="1" ht="18" customHeight="1">
      <c r="A2" s="65" t="s">
        <v>269</v>
      </c>
      <c r="B2" s="59" t="s">
        <v>268</v>
      </c>
      <c r="C2" s="59" t="s">
        <v>252</v>
      </c>
      <c r="D2" s="59"/>
      <c r="E2" s="59"/>
      <c r="F2" s="59"/>
      <c r="G2" s="71" t="s">
        <v>196</v>
      </c>
      <c r="H2" s="71"/>
      <c r="I2" s="71" t="s">
        <v>197</v>
      </c>
      <c r="J2" s="71" t="s">
        <v>198</v>
      </c>
      <c r="K2" s="84" t="s">
        <v>297</v>
      </c>
      <c r="L2" s="84" t="s">
        <v>297</v>
      </c>
      <c r="O2" s="169" t="s">
        <v>434</v>
      </c>
      <c r="P2" s="169" t="s">
        <v>435</v>
      </c>
    </row>
    <row r="3" spans="1:16">
      <c r="A3" s="66" t="s">
        <v>80</v>
      </c>
      <c r="B3" s="66" t="s">
        <v>389</v>
      </c>
      <c r="C3" s="66">
        <v>0.21</v>
      </c>
      <c r="G3" s="72">
        <v>15</v>
      </c>
      <c r="H3" s="72" t="s">
        <v>293</v>
      </c>
      <c r="I3" s="73">
        <v>1400</v>
      </c>
      <c r="J3" s="73">
        <v>0.7</v>
      </c>
      <c r="K3" s="73">
        <v>2100</v>
      </c>
      <c r="L3" s="73">
        <v>1700</v>
      </c>
      <c r="O3" s="66" t="s">
        <v>80</v>
      </c>
      <c r="P3" s="66" t="s">
        <v>389</v>
      </c>
    </row>
    <row r="4" spans="1:16">
      <c r="A4" s="66" t="s">
        <v>81</v>
      </c>
      <c r="B4" s="66" t="s">
        <v>391</v>
      </c>
      <c r="C4" s="66">
        <v>0.21</v>
      </c>
      <c r="G4" s="72">
        <v>16</v>
      </c>
      <c r="H4" s="72" t="s">
        <v>285</v>
      </c>
      <c r="I4" s="73">
        <v>1400</v>
      </c>
      <c r="J4" s="73">
        <v>0.7</v>
      </c>
      <c r="K4" s="73">
        <v>2100</v>
      </c>
      <c r="L4" s="73">
        <v>1700</v>
      </c>
      <c r="O4" s="66" t="s">
        <v>81</v>
      </c>
      <c r="P4" s="66" t="s">
        <v>391</v>
      </c>
    </row>
    <row r="5" spans="1:16">
      <c r="A5" s="66" t="s">
        <v>82</v>
      </c>
      <c r="B5" s="66" t="s">
        <v>390</v>
      </c>
      <c r="C5" s="66">
        <v>0.21</v>
      </c>
      <c r="G5" s="82">
        <v>17</v>
      </c>
      <c r="H5" s="82" t="s">
        <v>296</v>
      </c>
      <c r="I5" s="83">
        <v>1400</v>
      </c>
      <c r="J5" s="83">
        <v>0.7</v>
      </c>
      <c r="K5" s="83">
        <v>2100</v>
      </c>
      <c r="L5" s="83">
        <v>1700</v>
      </c>
      <c r="O5" s="66" t="s">
        <v>82</v>
      </c>
      <c r="P5" s="66" t="s">
        <v>390</v>
      </c>
    </row>
    <row r="6" spans="1:16">
      <c r="A6" s="66" t="s">
        <v>397</v>
      </c>
      <c r="B6" s="66" t="s">
        <v>396</v>
      </c>
      <c r="C6" s="66">
        <v>0.21</v>
      </c>
      <c r="G6" s="82">
        <v>22</v>
      </c>
      <c r="H6" s="82" t="s">
        <v>295</v>
      </c>
      <c r="I6" s="83">
        <v>1200</v>
      </c>
      <c r="J6" s="83">
        <v>0.7</v>
      </c>
      <c r="K6" s="83">
        <v>1400</v>
      </c>
      <c r="L6" s="83">
        <v>1400</v>
      </c>
      <c r="O6" s="66" t="s">
        <v>397</v>
      </c>
      <c r="P6" s="66" t="s">
        <v>396</v>
      </c>
    </row>
    <row r="7" spans="1:16">
      <c r="A7" s="66" t="s">
        <v>395</v>
      </c>
      <c r="B7" s="66" t="s">
        <v>394</v>
      </c>
      <c r="C7" s="66">
        <v>0.21</v>
      </c>
      <c r="G7" s="72">
        <v>25</v>
      </c>
      <c r="H7" s="72" t="s">
        <v>294</v>
      </c>
      <c r="I7" s="73">
        <v>1400</v>
      </c>
      <c r="J7" s="73">
        <v>1</v>
      </c>
      <c r="K7" s="73">
        <v>3360</v>
      </c>
      <c r="L7" s="73">
        <v>1570</v>
      </c>
      <c r="O7" s="66" t="s">
        <v>395</v>
      </c>
      <c r="P7" s="66" t="s">
        <v>394</v>
      </c>
    </row>
    <row r="8" spans="1:16">
      <c r="A8" s="66" t="s">
        <v>83</v>
      </c>
      <c r="B8" s="66" t="s">
        <v>393</v>
      </c>
      <c r="C8" s="66">
        <v>0.21</v>
      </c>
      <c r="G8" s="72">
        <v>38</v>
      </c>
      <c r="H8" s="72" t="s">
        <v>294</v>
      </c>
      <c r="I8" s="73">
        <v>2400</v>
      </c>
      <c r="J8" s="73">
        <v>2</v>
      </c>
      <c r="K8" s="73">
        <v>4170</v>
      </c>
      <c r="L8" s="73">
        <v>1940</v>
      </c>
      <c r="O8" s="66" t="s">
        <v>83</v>
      </c>
      <c r="P8" s="66" t="s">
        <v>393</v>
      </c>
    </row>
    <row r="9" spans="1:16">
      <c r="A9" s="66" t="s">
        <v>84</v>
      </c>
      <c r="B9" s="66" t="s">
        <v>392</v>
      </c>
      <c r="C9" s="66">
        <v>0.21</v>
      </c>
      <c r="G9" s="63"/>
      <c r="H9" s="63"/>
      <c r="I9" s="79"/>
      <c r="J9" s="63"/>
      <c r="O9" s="66" t="s">
        <v>84</v>
      </c>
      <c r="P9" s="66" t="s">
        <v>392</v>
      </c>
    </row>
    <row r="10" spans="1:16">
      <c r="A10" s="66" t="s">
        <v>399</v>
      </c>
      <c r="B10" s="66" t="s">
        <v>398</v>
      </c>
      <c r="C10" s="66">
        <v>0.33</v>
      </c>
      <c r="G10" s="80"/>
      <c r="H10" s="80"/>
      <c r="I10" s="80"/>
      <c r="J10" s="80"/>
      <c r="O10" s="66" t="s">
        <v>399</v>
      </c>
      <c r="P10" s="66" t="s">
        <v>398</v>
      </c>
    </row>
    <row r="11" spans="1:16">
      <c r="A11" s="66" t="s">
        <v>401</v>
      </c>
      <c r="B11" s="66" t="s">
        <v>400</v>
      </c>
      <c r="C11" s="66">
        <v>0.33</v>
      </c>
      <c r="G11" s="81"/>
      <c r="H11" s="81"/>
      <c r="I11" s="79"/>
      <c r="J11" s="79"/>
      <c r="O11" s="66" t="s">
        <v>401</v>
      </c>
      <c r="P11" s="66" t="s">
        <v>400</v>
      </c>
    </row>
    <row r="12" spans="1:16">
      <c r="A12" s="66" t="s">
        <v>439</v>
      </c>
      <c r="B12" s="66" t="s">
        <v>440</v>
      </c>
      <c r="C12" s="66">
        <v>0.19</v>
      </c>
      <c r="G12" s="63"/>
      <c r="H12" s="63"/>
      <c r="I12" s="64"/>
      <c r="J12" s="64"/>
      <c r="O12" s="66" t="s">
        <v>439</v>
      </c>
      <c r="P12" s="66" t="s">
        <v>440</v>
      </c>
    </row>
    <row r="13" spans="1:16">
      <c r="A13" s="66" t="s">
        <v>441</v>
      </c>
      <c r="B13" s="66" t="s">
        <v>442</v>
      </c>
      <c r="C13" s="66">
        <v>0.19</v>
      </c>
      <c r="G13" s="63"/>
      <c r="H13" s="63"/>
      <c r="I13" s="64"/>
      <c r="J13" s="64"/>
      <c r="O13" s="66" t="s">
        <v>441</v>
      </c>
      <c r="P13" s="66" t="s">
        <v>442</v>
      </c>
    </row>
    <row r="14" spans="1:16">
      <c r="A14" s="66" t="s">
        <v>443</v>
      </c>
      <c r="B14" s="66" t="s">
        <v>444</v>
      </c>
      <c r="C14" s="66">
        <v>0.19</v>
      </c>
      <c r="G14" s="63"/>
      <c r="H14" s="63"/>
      <c r="I14" s="64"/>
      <c r="J14" s="64"/>
      <c r="O14" s="66" t="s">
        <v>443</v>
      </c>
      <c r="P14" s="66" t="s">
        <v>444</v>
      </c>
    </row>
    <row r="15" spans="1:16">
      <c r="A15" s="66" t="s">
        <v>445</v>
      </c>
      <c r="B15" s="66" t="s">
        <v>446</v>
      </c>
      <c r="C15" s="66">
        <v>0.19</v>
      </c>
      <c r="G15" s="63"/>
      <c r="H15" s="63"/>
      <c r="I15" s="64"/>
      <c r="J15" s="64"/>
      <c r="O15" s="66" t="s">
        <v>445</v>
      </c>
      <c r="P15" s="66" t="s">
        <v>446</v>
      </c>
    </row>
    <row r="16" spans="1:16">
      <c r="A16" s="66" t="s">
        <v>447</v>
      </c>
      <c r="B16" s="66" t="s">
        <v>448</v>
      </c>
      <c r="C16" s="66">
        <v>0.19</v>
      </c>
      <c r="G16" s="63"/>
      <c r="H16" s="63"/>
      <c r="I16" s="64"/>
      <c r="J16" s="64"/>
      <c r="O16" s="66" t="s">
        <v>447</v>
      </c>
      <c r="P16" s="66" t="s">
        <v>448</v>
      </c>
    </row>
    <row r="17" spans="1:16">
      <c r="A17" s="66" t="s">
        <v>449</v>
      </c>
      <c r="B17" s="66" t="s">
        <v>450</v>
      </c>
      <c r="C17" s="66">
        <v>0.19</v>
      </c>
      <c r="G17" s="63"/>
      <c r="H17" s="63"/>
      <c r="I17" s="64"/>
      <c r="J17" s="64"/>
      <c r="O17" s="66" t="s">
        <v>449</v>
      </c>
      <c r="P17" s="66" t="s">
        <v>450</v>
      </c>
    </row>
    <row r="18" spans="1:16">
      <c r="A18" s="66" t="s">
        <v>451</v>
      </c>
      <c r="B18" s="66" t="s">
        <v>452</v>
      </c>
      <c r="C18" s="66">
        <v>0.19</v>
      </c>
      <c r="G18" s="63"/>
      <c r="H18" s="63"/>
      <c r="I18" s="64"/>
      <c r="J18" s="64"/>
      <c r="O18" s="66" t="s">
        <v>451</v>
      </c>
      <c r="P18" s="66" t="s">
        <v>452</v>
      </c>
    </row>
    <row r="19" spans="1:16">
      <c r="A19" s="66" t="s">
        <v>453</v>
      </c>
      <c r="B19" s="66" t="s">
        <v>454</v>
      </c>
      <c r="C19" s="66">
        <v>0.19</v>
      </c>
      <c r="G19" s="63"/>
      <c r="H19" s="63"/>
      <c r="I19" s="60"/>
      <c r="J19" s="60"/>
      <c r="O19" s="66" t="s">
        <v>453</v>
      </c>
      <c r="P19" s="66" t="s">
        <v>454</v>
      </c>
    </row>
    <row r="20" spans="1:16">
      <c r="A20" s="66" t="s">
        <v>455</v>
      </c>
      <c r="B20" s="66" t="s">
        <v>456</v>
      </c>
      <c r="C20" s="66">
        <v>0.19</v>
      </c>
      <c r="O20" s="66" t="s">
        <v>455</v>
      </c>
      <c r="P20" s="66" t="s">
        <v>456</v>
      </c>
    </row>
    <row r="21" spans="1:16">
      <c r="A21" s="66" t="s">
        <v>457</v>
      </c>
      <c r="B21" s="66" t="s">
        <v>458</v>
      </c>
      <c r="C21" s="66">
        <v>0.19</v>
      </c>
      <c r="O21" s="66" t="s">
        <v>457</v>
      </c>
      <c r="P21" s="66" t="s">
        <v>458</v>
      </c>
    </row>
    <row r="22" spans="1:16">
      <c r="A22" s="66" t="s">
        <v>459</v>
      </c>
      <c r="B22" s="66" t="s">
        <v>460</v>
      </c>
      <c r="C22" s="66">
        <v>0.19</v>
      </c>
      <c r="O22" s="66" t="s">
        <v>459</v>
      </c>
      <c r="P22" s="66" t="s">
        <v>460</v>
      </c>
    </row>
    <row r="23" spans="1:16">
      <c r="A23" s="66" t="s">
        <v>461</v>
      </c>
      <c r="B23" s="66" t="s">
        <v>462</v>
      </c>
      <c r="C23" s="66">
        <v>0.19</v>
      </c>
      <c r="O23" s="66" t="s">
        <v>461</v>
      </c>
      <c r="P23" s="66" t="s">
        <v>462</v>
      </c>
    </row>
    <row r="24" spans="1:16">
      <c r="A24" s="66" t="s">
        <v>463</v>
      </c>
      <c r="B24" s="66" t="s">
        <v>464</v>
      </c>
      <c r="C24" s="66">
        <v>0.19</v>
      </c>
      <c r="O24" s="66" t="s">
        <v>463</v>
      </c>
      <c r="P24" s="66" t="s">
        <v>464</v>
      </c>
    </row>
    <row r="25" spans="1:16">
      <c r="A25" s="66" t="s">
        <v>465</v>
      </c>
      <c r="B25" s="66" t="s">
        <v>466</v>
      </c>
      <c r="C25" s="66">
        <v>0.19</v>
      </c>
      <c r="O25" s="66" t="s">
        <v>465</v>
      </c>
      <c r="P25" s="66" t="s">
        <v>466</v>
      </c>
    </row>
    <row r="26" spans="1:16">
      <c r="A26" s="66" t="s">
        <v>467</v>
      </c>
      <c r="B26" s="66" t="s">
        <v>468</v>
      </c>
      <c r="C26" s="66">
        <v>0.19</v>
      </c>
      <c r="O26" s="66" t="s">
        <v>467</v>
      </c>
      <c r="P26" s="66" t="s">
        <v>468</v>
      </c>
    </row>
    <row r="27" spans="1:16">
      <c r="A27" s="66" t="s">
        <v>469</v>
      </c>
      <c r="B27" s="66" t="s">
        <v>470</v>
      </c>
      <c r="C27" s="66">
        <v>0.19</v>
      </c>
      <c r="O27" s="66" t="s">
        <v>469</v>
      </c>
      <c r="P27" s="66" t="s">
        <v>470</v>
      </c>
    </row>
    <row r="28" spans="1:16">
      <c r="A28" s="66" t="s">
        <v>471</v>
      </c>
      <c r="B28" s="66" t="s">
        <v>472</v>
      </c>
      <c r="C28" s="66">
        <v>0.19</v>
      </c>
      <c r="O28" s="66" t="s">
        <v>471</v>
      </c>
      <c r="P28" s="66" t="s">
        <v>472</v>
      </c>
    </row>
    <row r="29" spans="1:16">
      <c r="A29" s="66" t="s">
        <v>473</v>
      </c>
      <c r="B29" s="66" t="s">
        <v>474</v>
      </c>
      <c r="C29" s="66">
        <v>0.19</v>
      </c>
      <c r="O29" s="66" t="s">
        <v>473</v>
      </c>
      <c r="P29" s="66" t="s">
        <v>474</v>
      </c>
    </row>
    <row r="30" spans="1:16">
      <c r="A30" s="66" t="s">
        <v>475</v>
      </c>
      <c r="B30" s="66" t="s">
        <v>476</v>
      </c>
      <c r="C30" s="66">
        <v>0.19</v>
      </c>
      <c r="O30" s="66" t="s">
        <v>475</v>
      </c>
      <c r="P30" s="66" t="s">
        <v>476</v>
      </c>
    </row>
    <row r="31" spans="1:16">
      <c r="A31" s="66" t="s">
        <v>477</v>
      </c>
      <c r="B31" s="66" t="s">
        <v>478</v>
      </c>
      <c r="C31" s="66">
        <v>0.19</v>
      </c>
      <c r="O31" s="66" t="s">
        <v>477</v>
      </c>
      <c r="P31" s="66" t="s">
        <v>478</v>
      </c>
    </row>
    <row r="32" spans="1:16">
      <c r="A32" s="66" t="s">
        <v>479</v>
      </c>
      <c r="B32" s="66" t="s">
        <v>480</v>
      </c>
      <c r="C32" s="66">
        <v>0.19</v>
      </c>
      <c r="O32" s="66" t="s">
        <v>479</v>
      </c>
      <c r="P32" s="66" t="s">
        <v>480</v>
      </c>
    </row>
    <row r="33" spans="1:16">
      <c r="A33" s="66" t="s">
        <v>481</v>
      </c>
      <c r="B33" s="66" t="s">
        <v>482</v>
      </c>
      <c r="C33" s="66">
        <v>0.19</v>
      </c>
      <c r="O33" s="66" t="s">
        <v>481</v>
      </c>
      <c r="P33" s="66" t="s">
        <v>482</v>
      </c>
    </row>
    <row r="34" spans="1:16">
      <c r="A34" s="66" t="s">
        <v>483</v>
      </c>
      <c r="B34" s="66" t="s">
        <v>484</v>
      </c>
      <c r="C34" s="66">
        <v>0.19</v>
      </c>
      <c r="O34" s="66" t="s">
        <v>483</v>
      </c>
      <c r="P34" s="66" t="s">
        <v>484</v>
      </c>
    </row>
    <row r="35" spans="1:16">
      <c r="A35" s="66" t="s">
        <v>485</v>
      </c>
      <c r="B35" s="66" t="s">
        <v>486</v>
      </c>
      <c r="C35" s="66">
        <v>0.19</v>
      </c>
      <c r="O35" s="66" t="s">
        <v>485</v>
      </c>
      <c r="P35" s="66" t="s">
        <v>486</v>
      </c>
    </row>
    <row r="36" spans="1:16">
      <c r="A36" s="66" t="s">
        <v>487</v>
      </c>
      <c r="B36" s="66" t="s">
        <v>488</v>
      </c>
      <c r="C36" s="66">
        <v>0.28000000000000003</v>
      </c>
      <c r="O36" s="66" t="s">
        <v>487</v>
      </c>
      <c r="P36" s="66" t="s">
        <v>488</v>
      </c>
    </row>
    <row r="37" spans="1:16">
      <c r="A37" s="66" t="s">
        <v>489</v>
      </c>
      <c r="B37" s="66" t="s">
        <v>490</v>
      </c>
      <c r="C37" s="66">
        <v>0.28000000000000003</v>
      </c>
      <c r="O37" s="66" t="s">
        <v>489</v>
      </c>
      <c r="P37" s="66" t="s">
        <v>490</v>
      </c>
    </row>
    <row r="38" spans="1:16">
      <c r="A38" s="66" t="s">
        <v>491</v>
      </c>
      <c r="B38" s="66" t="s">
        <v>492</v>
      </c>
      <c r="C38" s="66">
        <v>0.28000000000000003</v>
      </c>
      <c r="O38" s="66" t="s">
        <v>491</v>
      </c>
      <c r="P38" s="66" t="s">
        <v>492</v>
      </c>
    </row>
    <row r="39" spans="1:16">
      <c r="A39" s="66" t="s">
        <v>493</v>
      </c>
      <c r="B39" s="66" t="s">
        <v>494</v>
      </c>
      <c r="C39" s="66">
        <v>0.28000000000000003</v>
      </c>
      <c r="O39" s="66" t="s">
        <v>493</v>
      </c>
      <c r="P39" s="66" t="s">
        <v>494</v>
      </c>
    </row>
    <row r="40" spans="1:16">
      <c r="A40" s="66" t="s">
        <v>495</v>
      </c>
      <c r="B40" s="66" t="s">
        <v>496</v>
      </c>
      <c r="C40" s="66">
        <v>0.28000000000000003</v>
      </c>
      <c r="O40" s="66" t="s">
        <v>495</v>
      </c>
      <c r="P40" s="66" t="s">
        <v>496</v>
      </c>
    </row>
    <row r="41" spans="1:16">
      <c r="A41" s="66" t="s">
        <v>497</v>
      </c>
      <c r="B41" s="66" t="s">
        <v>498</v>
      </c>
      <c r="C41" s="66">
        <v>0.28000000000000003</v>
      </c>
      <c r="O41" s="66" t="s">
        <v>497</v>
      </c>
      <c r="P41" s="66" t="s">
        <v>498</v>
      </c>
    </row>
    <row r="42" spans="1:16">
      <c r="A42" s="66" t="s">
        <v>499</v>
      </c>
      <c r="B42" s="66" t="s">
        <v>500</v>
      </c>
      <c r="C42" s="66">
        <v>0.28000000000000003</v>
      </c>
      <c r="O42" s="66" t="s">
        <v>499</v>
      </c>
      <c r="P42" s="66" t="s">
        <v>500</v>
      </c>
    </row>
    <row r="43" spans="1:16">
      <c r="A43" s="66" t="s">
        <v>501</v>
      </c>
      <c r="B43" s="66" t="s">
        <v>502</v>
      </c>
      <c r="C43" s="66">
        <v>0.28000000000000003</v>
      </c>
      <c r="O43" s="66" t="s">
        <v>501</v>
      </c>
      <c r="P43" s="66" t="s">
        <v>502</v>
      </c>
    </row>
    <row r="44" spans="1:16">
      <c r="A44" s="66" t="s">
        <v>503</v>
      </c>
      <c r="B44" s="66" t="s">
        <v>504</v>
      </c>
      <c r="C44" s="66">
        <v>0.28000000000000003</v>
      </c>
      <c r="O44" s="66" t="s">
        <v>503</v>
      </c>
      <c r="P44" s="66" t="s">
        <v>504</v>
      </c>
    </row>
    <row r="45" spans="1:16">
      <c r="A45" s="66" t="s">
        <v>505</v>
      </c>
      <c r="B45" s="66" t="s">
        <v>506</v>
      </c>
      <c r="C45" s="66">
        <v>0.28000000000000003</v>
      </c>
      <c r="O45" s="66" t="s">
        <v>505</v>
      </c>
      <c r="P45" s="66" t="s">
        <v>506</v>
      </c>
    </row>
    <row r="46" spans="1:16">
      <c r="A46" s="66" t="s">
        <v>507</v>
      </c>
      <c r="B46" s="66" t="s">
        <v>508</v>
      </c>
      <c r="C46" s="66">
        <v>0.28000000000000003</v>
      </c>
      <c r="O46" s="66" t="s">
        <v>507</v>
      </c>
      <c r="P46" s="66" t="s">
        <v>508</v>
      </c>
    </row>
    <row r="47" spans="1:16">
      <c r="A47" s="66" t="s">
        <v>509</v>
      </c>
      <c r="B47" s="66" t="s">
        <v>510</v>
      </c>
      <c r="C47" s="66">
        <v>0.28000000000000003</v>
      </c>
      <c r="O47" s="66" t="s">
        <v>509</v>
      </c>
      <c r="P47" s="66" t="s">
        <v>510</v>
      </c>
    </row>
    <row r="48" spans="1:16">
      <c r="A48" s="66" t="s">
        <v>511</v>
      </c>
      <c r="B48" s="66" t="s">
        <v>512</v>
      </c>
      <c r="C48" s="66">
        <v>0.28000000000000003</v>
      </c>
      <c r="O48" s="66" t="s">
        <v>511</v>
      </c>
      <c r="P48" s="66" t="s">
        <v>512</v>
      </c>
    </row>
    <row r="49" spans="1:16">
      <c r="A49" s="66" t="s">
        <v>513</v>
      </c>
      <c r="B49" s="66" t="s">
        <v>514</v>
      </c>
      <c r="C49" s="66">
        <v>0.28000000000000003</v>
      </c>
      <c r="O49" s="66" t="s">
        <v>513</v>
      </c>
      <c r="P49" s="66" t="s">
        <v>514</v>
      </c>
    </row>
    <row r="50" spans="1:16">
      <c r="A50" s="66" t="s">
        <v>515</v>
      </c>
      <c r="B50" s="66" t="s">
        <v>516</v>
      </c>
      <c r="C50" s="66">
        <v>0.28000000000000003</v>
      </c>
      <c r="O50" s="66" t="s">
        <v>515</v>
      </c>
      <c r="P50" s="66" t="s">
        <v>516</v>
      </c>
    </row>
    <row r="51" spans="1:16">
      <c r="A51" s="66" t="s">
        <v>517</v>
      </c>
      <c r="B51" s="66" t="s">
        <v>518</v>
      </c>
      <c r="C51" s="66">
        <v>0.28000000000000003</v>
      </c>
      <c r="O51" s="66" t="s">
        <v>517</v>
      </c>
      <c r="P51" s="66" t="s">
        <v>518</v>
      </c>
    </row>
    <row r="52" spans="1:16">
      <c r="A52" s="66" t="s">
        <v>332</v>
      </c>
      <c r="B52" s="66" t="s">
        <v>331</v>
      </c>
      <c r="C52" s="66">
        <v>0.05</v>
      </c>
      <c r="O52" s="66" t="s">
        <v>332</v>
      </c>
      <c r="P52" s="66" t="s">
        <v>331</v>
      </c>
    </row>
    <row r="53" spans="1:16">
      <c r="A53" s="66" t="s">
        <v>335</v>
      </c>
      <c r="B53" s="66" t="s">
        <v>334</v>
      </c>
      <c r="C53" s="66">
        <v>0.05</v>
      </c>
      <c r="O53" s="66" t="s">
        <v>335</v>
      </c>
      <c r="P53" s="66" t="s">
        <v>334</v>
      </c>
    </row>
    <row r="54" spans="1:16">
      <c r="A54" s="66" t="s">
        <v>337</v>
      </c>
      <c r="B54" s="66" t="s">
        <v>336</v>
      </c>
      <c r="C54" s="66">
        <v>0.05</v>
      </c>
      <c r="O54" s="66" t="s">
        <v>337</v>
      </c>
      <c r="P54" s="66" t="s">
        <v>336</v>
      </c>
    </row>
    <row r="55" spans="1:16">
      <c r="A55" s="66" t="s">
        <v>74</v>
      </c>
      <c r="B55" s="66" t="s">
        <v>113</v>
      </c>
      <c r="C55" s="66">
        <v>0.11</v>
      </c>
      <c r="O55" s="66" t="s">
        <v>321</v>
      </c>
      <c r="P55" s="66" t="s">
        <v>320</v>
      </c>
    </row>
    <row r="56" spans="1:16">
      <c r="A56" s="66" t="s">
        <v>75</v>
      </c>
      <c r="B56" s="66" t="s">
        <v>114</v>
      </c>
      <c r="C56" s="66">
        <v>0.11</v>
      </c>
      <c r="O56" s="66" t="s">
        <v>318</v>
      </c>
      <c r="P56" s="66" t="s">
        <v>317</v>
      </c>
    </row>
    <row r="57" spans="1:16">
      <c r="A57" s="66" t="s">
        <v>910</v>
      </c>
      <c r="B57" s="66" t="s">
        <v>909</v>
      </c>
      <c r="C57" s="66">
        <v>0.1</v>
      </c>
      <c r="O57" s="66" t="s">
        <v>365</v>
      </c>
      <c r="P57" s="66" t="s">
        <v>364</v>
      </c>
    </row>
    <row r="58" spans="1:16">
      <c r="A58" s="426" t="s">
        <v>916</v>
      </c>
      <c r="B58" s="410" t="s">
        <v>915</v>
      </c>
      <c r="C58" s="427">
        <v>0.13100000000000001</v>
      </c>
      <c r="O58" s="66" t="s">
        <v>368</v>
      </c>
      <c r="P58" s="66" t="s">
        <v>367</v>
      </c>
    </row>
    <row r="59" spans="1:16">
      <c r="A59" s="426" t="s">
        <v>918</v>
      </c>
      <c r="B59" s="410" t="s">
        <v>917</v>
      </c>
      <c r="C59" s="427">
        <v>0.13</v>
      </c>
      <c r="O59" s="66" t="s">
        <v>370</v>
      </c>
      <c r="P59" s="66" t="s">
        <v>369</v>
      </c>
    </row>
    <row r="60" spans="1:16">
      <c r="A60" s="426" t="s">
        <v>920</v>
      </c>
      <c r="B60" s="410" t="s">
        <v>919</v>
      </c>
      <c r="C60" s="427">
        <v>0.13</v>
      </c>
      <c r="O60" s="66" t="s">
        <v>372</v>
      </c>
      <c r="P60" s="66" t="s">
        <v>371</v>
      </c>
    </row>
    <row r="61" spans="1:16">
      <c r="A61" s="426" t="s">
        <v>922</v>
      </c>
      <c r="B61" s="410" t="s">
        <v>921</v>
      </c>
      <c r="C61" s="427">
        <v>0.13</v>
      </c>
      <c r="O61" s="66" t="s">
        <v>374</v>
      </c>
      <c r="P61" s="66" t="s">
        <v>373</v>
      </c>
    </row>
    <row r="62" spans="1:16">
      <c r="A62" s="426" t="s">
        <v>924</v>
      </c>
      <c r="B62" s="410" t="s">
        <v>923</v>
      </c>
      <c r="C62" s="427">
        <v>0.13</v>
      </c>
      <c r="O62" s="66" t="s">
        <v>85</v>
      </c>
      <c r="P62" s="66" t="s">
        <v>115</v>
      </c>
    </row>
    <row r="63" spans="1:16">
      <c r="A63" s="426" t="s">
        <v>926</v>
      </c>
      <c r="B63" s="410" t="s">
        <v>925</v>
      </c>
      <c r="C63" s="427">
        <v>0.13</v>
      </c>
      <c r="O63" s="66" t="s">
        <v>86</v>
      </c>
      <c r="P63" s="66" t="s">
        <v>116</v>
      </c>
    </row>
    <row r="64" spans="1:16">
      <c r="A64" s="426" t="s">
        <v>928</v>
      </c>
      <c r="B64" s="410" t="s">
        <v>927</v>
      </c>
      <c r="C64" s="427">
        <v>0.13</v>
      </c>
      <c r="O64" s="66" t="s">
        <v>87</v>
      </c>
      <c r="P64" s="66" t="s">
        <v>117</v>
      </c>
    </row>
    <row r="65" spans="1:16">
      <c r="A65" s="426" t="s">
        <v>931</v>
      </c>
      <c r="B65" s="410" t="s">
        <v>930</v>
      </c>
      <c r="C65" s="427">
        <v>0.08</v>
      </c>
      <c r="O65" s="66" t="s">
        <v>88</v>
      </c>
      <c r="P65" s="66" t="s">
        <v>118</v>
      </c>
    </row>
    <row r="66" spans="1:16">
      <c r="A66" s="426" t="s">
        <v>933</v>
      </c>
      <c r="B66" s="410" t="s">
        <v>932</v>
      </c>
      <c r="C66" s="427">
        <v>7.0000000000000007E-2</v>
      </c>
      <c r="O66" s="66" t="s">
        <v>376</v>
      </c>
      <c r="P66" s="66" t="s">
        <v>375</v>
      </c>
    </row>
    <row r="67" spans="1:16">
      <c r="A67" s="426" t="s">
        <v>935</v>
      </c>
      <c r="B67" s="410" t="s">
        <v>934</v>
      </c>
      <c r="C67" s="427">
        <v>7.0000000000000007E-2</v>
      </c>
      <c r="O67" s="66" t="s">
        <v>380</v>
      </c>
      <c r="P67" s="66" t="s">
        <v>379</v>
      </c>
    </row>
    <row r="68" spans="1:16">
      <c r="A68" s="66" t="s">
        <v>321</v>
      </c>
      <c r="B68" s="66" t="s">
        <v>320</v>
      </c>
      <c r="C68" s="427">
        <v>0.7</v>
      </c>
      <c r="O68" s="66" t="s">
        <v>382</v>
      </c>
      <c r="P68" s="66" t="s">
        <v>381</v>
      </c>
    </row>
    <row r="69" spans="1:16">
      <c r="A69" s="66" t="s">
        <v>318</v>
      </c>
      <c r="B69" s="66" t="s">
        <v>317</v>
      </c>
      <c r="O69" s="66" t="s">
        <v>384</v>
      </c>
      <c r="P69" s="66" t="s">
        <v>383</v>
      </c>
    </row>
    <row r="70" spans="1:16">
      <c r="A70" s="66" t="s">
        <v>365</v>
      </c>
      <c r="B70" s="66" t="s">
        <v>364</v>
      </c>
      <c r="O70" s="66" t="s">
        <v>341</v>
      </c>
      <c r="P70" s="66" t="s">
        <v>340</v>
      </c>
    </row>
    <row r="71" spans="1:16">
      <c r="A71" s="66" t="s">
        <v>368</v>
      </c>
      <c r="B71" s="66" t="s">
        <v>367</v>
      </c>
      <c r="O71" s="66" t="s">
        <v>339</v>
      </c>
      <c r="P71" s="66" t="s">
        <v>338</v>
      </c>
    </row>
    <row r="72" spans="1:16">
      <c r="A72" s="66" t="s">
        <v>370</v>
      </c>
      <c r="B72" s="66" t="s">
        <v>369</v>
      </c>
      <c r="O72" s="66" t="s">
        <v>347</v>
      </c>
      <c r="P72" s="66" t="s">
        <v>346</v>
      </c>
    </row>
    <row r="73" spans="1:16">
      <c r="A73" s="66" t="s">
        <v>372</v>
      </c>
      <c r="B73" s="66" t="s">
        <v>371</v>
      </c>
      <c r="O73" s="66" t="s">
        <v>349</v>
      </c>
      <c r="P73" s="66" t="s">
        <v>348</v>
      </c>
    </row>
    <row r="74" spans="1:16">
      <c r="A74" s="66" t="s">
        <v>374</v>
      </c>
      <c r="B74" s="66" t="s">
        <v>373</v>
      </c>
      <c r="O74" s="66" t="s">
        <v>353</v>
      </c>
      <c r="P74" s="66" t="s">
        <v>352</v>
      </c>
    </row>
    <row r="75" spans="1:16">
      <c r="A75" s="66" t="s">
        <v>85</v>
      </c>
      <c r="B75" s="66" t="s">
        <v>115</v>
      </c>
      <c r="O75" s="66" t="s">
        <v>355</v>
      </c>
      <c r="P75" s="66" t="s">
        <v>354</v>
      </c>
    </row>
    <row r="76" spans="1:16">
      <c r="A76" s="66" t="s">
        <v>86</v>
      </c>
      <c r="B76" s="66" t="s">
        <v>116</v>
      </c>
      <c r="C76" s="427"/>
      <c r="O76" s="66" t="s">
        <v>351</v>
      </c>
      <c r="P76" s="66" t="s">
        <v>350</v>
      </c>
    </row>
    <row r="77" spans="1:16">
      <c r="A77" s="66" t="s">
        <v>87</v>
      </c>
      <c r="B77" s="66" t="s">
        <v>117</v>
      </c>
      <c r="C77" s="427"/>
      <c r="O77" s="66" t="s">
        <v>357</v>
      </c>
      <c r="P77" s="66" t="s">
        <v>356</v>
      </c>
    </row>
    <row r="78" spans="1:16">
      <c r="A78" s="66" t="s">
        <v>88</v>
      </c>
      <c r="B78" s="66" t="s">
        <v>118</v>
      </c>
      <c r="C78" s="427"/>
      <c r="O78" s="66" t="s">
        <v>345</v>
      </c>
      <c r="P78" s="66" t="s">
        <v>344</v>
      </c>
    </row>
    <row r="79" spans="1:16">
      <c r="A79" s="66" t="s">
        <v>376</v>
      </c>
      <c r="B79" s="66" t="s">
        <v>375</v>
      </c>
      <c r="C79" s="427"/>
      <c r="O79" s="66" t="s">
        <v>343</v>
      </c>
      <c r="P79" s="66" t="s">
        <v>342</v>
      </c>
    </row>
    <row r="80" spans="1:16">
      <c r="A80" s="66" t="s">
        <v>380</v>
      </c>
      <c r="B80" s="66" t="s">
        <v>379</v>
      </c>
      <c r="O80" s="66" t="s">
        <v>89</v>
      </c>
      <c r="P80" s="66" t="s">
        <v>119</v>
      </c>
    </row>
    <row r="81" spans="1:16">
      <c r="A81" s="66" t="s">
        <v>382</v>
      </c>
      <c r="B81" s="66" t="s">
        <v>381</v>
      </c>
      <c r="O81" s="66" t="s">
        <v>90</v>
      </c>
      <c r="P81" s="66" t="s">
        <v>120</v>
      </c>
    </row>
    <row r="82" spans="1:16">
      <c r="A82" s="66" t="s">
        <v>384</v>
      </c>
      <c r="B82" s="66" t="s">
        <v>383</v>
      </c>
      <c r="O82" s="66" t="s">
        <v>91</v>
      </c>
      <c r="P82" s="66" t="s">
        <v>121</v>
      </c>
    </row>
    <row r="83" spans="1:16">
      <c r="A83" s="66" t="s">
        <v>341</v>
      </c>
      <c r="B83" s="66" t="s">
        <v>340</v>
      </c>
      <c r="O83" s="66" t="s">
        <v>92</v>
      </c>
      <c r="P83" s="66" t="s">
        <v>122</v>
      </c>
    </row>
    <row r="84" spans="1:16">
      <c r="A84" s="66" t="s">
        <v>339</v>
      </c>
      <c r="B84" s="66" t="s">
        <v>338</v>
      </c>
      <c r="O84" s="66" t="s">
        <v>93</v>
      </c>
      <c r="P84" s="66" t="s">
        <v>123</v>
      </c>
    </row>
    <row r="85" spans="1:16">
      <c r="A85" s="66" t="s">
        <v>347</v>
      </c>
      <c r="B85" s="66" t="s">
        <v>346</v>
      </c>
      <c r="O85" s="66" t="s">
        <v>403</v>
      </c>
      <c r="P85" s="66" t="s">
        <v>402</v>
      </c>
    </row>
    <row r="86" spans="1:16">
      <c r="A86" s="66" t="s">
        <v>349</v>
      </c>
      <c r="B86" s="66" t="s">
        <v>348</v>
      </c>
      <c r="O86" s="66" t="s">
        <v>94</v>
      </c>
      <c r="P86" s="66" t="s">
        <v>124</v>
      </c>
    </row>
    <row r="87" spans="1:16">
      <c r="A87" s="66" t="s">
        <v>353</v>
      </c>
      <c r="B87" s="66" t="s">
        <v>352</v>
      </c>
      <c r="O87" s="66" t="s">
        <v>95</v>
      </c>
      <c r="P87" s="66" t="s">
        <v>125</v>
      </c>
    </row>
    <row r="88" spans="1:16">
      <c r="A88" s="66" t="s">
        <v>355</v>
      </c>
      <c r="B88" s="66" t="s">
        <v>354</v>
      </c>
      <c r="O88" s="66" t="s">
        <v>96</v>
      </c>
      <c r="P88" s="66" t="s">
        <v>126</v>
      </c>
    </row>
    <row r="89" spans="1:16">
      <c r="A89" s="66" t="s">
        <v>351</v>
      </c>
      <c r="B89" s="66" t="s">
        <v>350</v>
      </c>
      <c r="O89" s="66" t="s">
        <v>387</v>
      </c>
      <c r="P89" s="66" t="s">
        <v>386</v>
      </c>
    </row>
    <row r="90" spans="1:16">
      <c r="A90" s="66" t="s">
        <v>357</v>
      </c>
      <c r="B90" s="66" t="s">
        <v>356</v>
      </c>
      <c r="O90" s="66" t="s">
        <v>97</v>
      </c>
      <c r="P90" s="66" t="s">
        <v>127</v>
      </c>
    </row>
    <row r="91" spans="1:16">
      <c r="A91" s="66" t="s">
        <v>345</v>
      </c>
      <c r="B91" s="66" t="s">
        <v>344</v>
      </c>
      <c r="O91" s="66" t="s">
        <v>98</v>
      </c>
      <c r="P91" s="66" t="s">
        <v>128</v>
      </c>
    </row>
    <row r="92" spans="1:16">
      <c r="A92" s="66" t="s">
        <v>343</v>
      </c>
      <c r="B92" s="66" t="s">
        <v>342</v>
      </c>
      <c r="O92" s="66" t="s">
        <v>99</v>
      </c>
      <c r="P92" s="66" t="s">
        <v>129</v>
      </c>
    </row>
    <row r="93" spans="1:16">
      <c r="A93" s="66" t="s">
        <v>89</v>
      </c>
      <c r="B93" s="66" t="s">
        <v>119</v>
      </c>
      <c r="O93" s="66" t="s">
        <v>309</v>
      </c>
      <c r="P93" s="66" t="s">
        <v>308</v>
      </c>
    </row>
    <row r="94" spans="1:16">
      <c r="A94" s="66" t="s">
        <v>90</v>
      </c>
      <c r="B94" s="66" t="s">
        <v>120</v>
      </c>
      <c r="O94" s="66" t="s">
        <v>312</v>
      </c>
      <c r="P94" s="66" t="s">
        <v>311</v>
      </c>
    </row>
    <row r="95" spans="1:16">
      <c r="A95" s="66" t="s">
        <v>91</v>
      </c>
      <c r="B95" s="66" t="s">
        <v>121</v>
      </c>
      <c r="O95" s="66" t="s">
        <v>359</v>
      </c>
      <c r="P95" s="66" t="s">
        <v>358</v>
      </c>
    </row>
    <row r="96" spans="1:16">
      <c r="A96" s="66" t="s">
        <v>92</v>
      </c>
      <c r="B96" s="66" t="s">
        <v>122</v>
      </c>
      <c r="O96" s="66" t="s">
        <v>361</v>
      </c>
      <c r="P96" s="66" t="s">
        <v>360</v>
      </c>
    </row>
    <row r="97" spans="1:16">
      <c r="A97" s="66" t="s">
        <v>93</v>
      </c>
      <c r="B97" s="66" t="s">
        <v>123</v>
      </c>
      <c r="O97" s="66" t="s">
        <v>100</v>
      </c>
      <c r="P97" s="66" t="s">
        <v>130</v>
      </c>
    </row>
    <row r="98" spans="1:16">
      <c r="A98" s="66" t="s">
        <v>403</v>
      </c>
      <c r="B98" s="66" t="s">
        <v>402</v>
      </c>
      <c r="O98" s="66" t="s">
        <v>101</v>
      </c>
      <c r="P98" s="66" t="s">
        <v>131</v>
      </c>
    </row>
    <row r="99" spans="1:16">
      <c r="A99" s="66" t="s">
        <v>94</v>
      </c>
      <c r="B99" s="66" t="s">
        <v>124</v>
      </c>
      <c r="O99" s="66" t="s">
        <v>102</v>
      </c>
      <c r="P99" s="66" t="s">
        <v>132</v>
      </c>
    </row>
    <row r="100" spans="1:16">
      <c r="A100" s="66" t="s">
        <v>95</v>
      </c>
      <c r="B100" s="66" t="s">
        <v>125</v>
      </c>
      <c r="O100" s="66" t="s">
        <v>103</v>
      </c>
      <c r="P100" s="66" t="s">
        <v>133</v>
      </c>
    </row>
    <row r="101" spans="1:16">
      <c r="A101" s="66" t="s">
        <v>96</v>
      </c>
      <c r="B101" s="66" t="s">
        <v>126</v>
      </c>
      <c r="O101" s="66" t="s">
        <v>363</v>
      </c>
      <c r="P101" s="66" t="s">
        <v>362</v>
      </c>
    </row>
    <row r="102" spans="1:16">
      <c r="A102" s="66" t="s">
        <v>387</v>
      </c>
      <c r="B102" s="66" t="s">
        <v>386</v>
      </c>
      <c r="O102" s="66" t="s">
        <v>324</v>
      </c>
      <c r="P102" s="60" t="s">
        <v>323</v>
      </c>
    </row>
    <row r="103" spans="1:16">
      <c r="A103" s="66" t="s">
        <v>97</v>
      </c>
      <c r="B103" s="66" t="s">
        <v>127</v>
      </c>
      <c r="O103" s="66" t="s">
        <v>326</v>
      </c>
      <c r="P103" s="66" t="s">
        <v>325</v>
      </c>
    </row>
    <row r="104" spans="1:16">
      <c r="A104" s="66" t="s">
        <v>98</v>
      </c>
      <c r="B104" s="66" t="s">
        <v>128</v>
      </c>
      <c r="O104" s="66" t="s">
        <v>330</v>
      </c>
      <c r="P104" s="66" t="s">
        <v>329</v>
      </c>
    </row>
    <row r="105" spans="1:16">
      <c r="A105" s="66" t="s">
        <v>99</v>
      </c>
      <c r="B105" s="66" t="s">
        <v>129</v>
      </c>
      <c r="O105" s="66" t="s">
        <v>328</v>
      </c>
      <c r="P105" s="66" t="s">
        <v>327</v>
      </c>
    </row>
    <row r="106" spans="1:16">
      <c r="A106" s="66" t="s">
        <v>309</v>
      </c>
      <c r="B106" s="66" t="s">
        <v>308</v>
      </c>
      <c r="O106" s="66" t="s">
        <v>104</v>
      </c>
      <c r="P106" s="66" t="s">
        <v>134</v>
      </c>
    </row>
    <row r="107" spans="1:16">
      <c r="A107" s="66" t="s">
        <v>312</v>
      </c>
      <c r="B107" s="66" t="s">
        <v>311</v>
      </c>
      <c r="O107" s="66" t="s">
        <v>105</v>
      </c>
      <c r="P107" s="66" t="s">
        <v>135</v>
      </c>
    </row>
    <row r="108" spans="1:16">
      <c r="A108" s="66" t="s">
        <v>359</v>
      </c>
      <c r="B108" s="66" t="s">
        <v>358</v>
      </c>
      <c r="O108" s="66" t="s">
        <v>106</v>
      </c>
      <c r="P108" s="66" t="s">
        <v>136</v>
      </c>
    </row>
    <row r="109" spans="1:16">
      <c r="A109" s="66" t="s">
        <v>361</v>
      </c>
      <c r="B109" s="66" t="s">
        <v>360</v>
      </c>
      <c r="O109" s="66" t="s">
        <v>107</v>
      </c>
      <c r="P109" s="66" t="s">
        <v>137</v>
      </c>
    </row>
    <row r="110" spans="1:16">
      <c r="A110" s="66" t="s">
        <v>100</v>
      </c>
      <c r="B110" s="66" t="s">
        <v>130</v>
      </c>
      <c r="O110" s="66" t="s">
        <v>108</v>
      </c>
      <c r="P110" s="66" t="s">
        <v>138</v>
      </c>
    </row>
    <row r="111" spans="1:16">
      <c r="A111" s="66" t="s">
        <v>101</v>
      </c>
      <c r="B111" s="66" t="s">
        <v>131</v>
      </c>
      <c r="O111" s="66" t="s">
        <v>109</v>
      </c>
      <c r="P111" s="66" t="s">
        <v>139</v>
      </c>
    </row>
    <row r="112" spans="1:16">
      <c r="A112" s="66" t="s">
        <v>102</v>
      </c>
      <c r="B112" s="66" t="s">
        <v>132</v>
      </c>
      <c r="O112" s="66" t="s">
        <v>110</v>
      </c>
      <c r="P112" s="66" t="s">
        <v>140</v>
      </c>
    </row>
    <row r="113" spans="1:16">
      <c r="A113" s="66" t="s">
        <v>103</v>
      </c>
      <c r="B113" s="66" t="s">
        <v>133</v>
      </c>
      <c r="O113" s="66" t="s">
        <v>417</v>
      </c>
      <c r="P113" s="66" t="s">
        <v>416</v>
      </c>
    </row>
    <row r="114" spans="1:16">
      <c r="A114" s="66" t="s">
        <v>363</v>
      </c>
      <c r="B114" s="66" t="s">
        <v>362</v>
      </c>
      <c r="O114" s="66" t="s">
        <v>111</v>
      </c>
      <c r="P114" s="66" t="s">
        <v>141</v>
      </c>
    </row>
    <row r="115" spans="1:16">
      <c r="A115" s="66" t="s">
        <v>324</v>
      </c>
      <c r="B115" s="60" t="s">
        <v>323</v>
      </c>
      <c r="O115" s="66" t="s">
        <v>411</v>
      </c>
      <c r="P115" s="66" t="s">
        <v>410</v>
      </c>
    </row>
    <row r="116" spans="1:16">
      <c r="A116" s="66" t="s">
        <v>326</v>
      </c>
      <c r="B116" s="66" t="s">
        <v>325</v>
      </c>
      <c r="O116" s="66" t="s">
        <v>407</v>
      </c>
      <c r="P116" s="66" t="s">
        <v>406</v>
      </c>
    </row>
    <row r="117" spans="1:16">
      <c r="A117" s="66" t="s">
        <v>330</v>
      </c>
      <c r="B117" s="66" t="s">
        <v>329</v>
      </c>
      <c r="O117" s="66" t="s">
        <v>409</v>
      </c>
      <c r="P117" s="66" t="s">
        <v>408</v>
      </c>
    </row>
    <row r="118" spans="1:16">
      <c r="A118" s="66" t="s">
        <v>328</v>
      </c>
      <c r="B118" s="66" t="s">
        <v>327</v>
      </c>
      <c r="O118" s="66" t="s">
        <v>413</v>
      </c>
      <c r="P118" s="66" t="s">
        <v>412</v>
      </c>
    </row>
    <row r="119" spans="1:16">
      <c r="A119" s="66" t="s">
        <v>104</v>
      </c>
      <c r="B119" s="66" t="s">
        <v>134</v>
      </c>
      <c r="O119" s="66" t="s">
        <v>405</v>
      </c>
      <c r="P119" s="66" t="s">
        <v>404</v>
      </c>
    </row>
    <row r="120" spans="1:16">
      <c r="A120" s="66" t="s">
        <v>105</v>
      </c>
      <c r="B120" s="66" t="s">
        <v>135</v>
      </c>
      <c r="O120" s="66" t="s">
        <v>415</v>
      </c>
      <c r="P120" s="66" t="s">
        <v>414</v>
      </c>
    </row>
    <row r="121" spans="1:16">
      <c r="A121" s="66" t="s">
        <v>106</v>
      </c>
      <c r="B121" s="66" t="s">
        <v>136</v>
      </c>
      <c r="O121" s="463" t="s">
        <v>941</v>
      </c>
      <c r="P121" s="463" t="s">
        <v>940</v>
      </c>
    </row>
    <row r="122" spans="1:16">
      <c r="A122" s="66" t="s">
        <v>107</v>
      </c>
      <c r="B122" s="66" t="s">
        <v>137</v>
      </c>
      <c r="O122" s="463" t="s">
        <v>944</v>
      </c>
      <c r="P122" s="463" t="s">
        <v>940</v>
      </c>
    </row>
    <row r="123" spans="1:16">
      <c r="A123" s="66" t="s">
        <v>108</v>
      </c>
      <c r="B123" s="66" t="s">
        <v>138</v>
      </c>
      <c r="O123" s="463" t="s">
        <v>945</v>
      </c>
      <c r="P123" s="463" t="s">
        <v>940</v>
      </c>
    </row>
    <row r="124" spans="1:16">
      <c r="A124" s="66" t="s">
        <v>109</v>
      </c>
      <c r="B124" s="66" t="s">
        <v>139</v>
      </c>
      <c r="O124" s="463" t="s">
        <v>947</v>
      </c>
      <c r="P124" s="463" t="s">
        <v>946</v>
      </c>
    </row>
    <row r="125" spans="1:16">
      <c r="A125" s="66" t="s">
        <v>110</v>
      </c>
      <c r="B125" s="66" t="s">
        <v>140</v>
      </c>
      <c r="O125" s="463" t="s">
        <v>950</v>
      </c>
      <c r="P125" s="463" t="s">
        <v>946</v>
      </c>
    </row>
    <row r="126" spans="1:16">
      <c r="A126" s="66" t="s">
        <v>417</v>
      </c>
      <c r="B126" s="66" t="s">
        <v>416</v>
      </c>
      <c r="O126" s="463" t="s">
        <v>951</v>
      </c>
      <c r="P126" s="463" t="s">
        <v>946</v>
      </c>
    </row>
    <row r="127" spans="1:16">
      <c r="A127" s="66" t="s">
        <v>111</v>
      </c>
      <c r="B127" s="66" t="s">
        <v>141</v>
      </c>
      <c r="O127" s="463" t="s">
        <v>952</v>
      </c>
      <c r="P127" s="463" t="s">
        <v>946</v>
      </c>
    </row>
    <row r="128" spans="1:16">
      <c r="A128" s="66" t="s">
        <v>411</v>
      </c>
      <c r="B128" s="66" t="s">
        <v>410</v>
      </c>
      <c r="O128" s="463" t="s">
        <v>955</v>
      </c>
      <c r="P128" s="463" t="s">
        <v>953</v>
      </c>
    </row>
    <row r="129" spans="1:16">
      <c r="A129" s="66" t="s">
        <v>407</v>
      </c>
      <c r="B129" s="66" t="s">
        <v>406</v>
      </c>
      <c r="O129" s="463" t="s">
        <v>956</v>
      </c>
      <c r="P129" s="463" t="s">
        <v>953</v>
      </c>
    </row>
    <row r="130" spans="1:16">
      <c r="A130" s="66" t="s">
        <v>409</v>
      </c>
      <c r="B130" s="66" t="s">
        <v>408</v>
      </c>
      <c r="O130" s="463" t="s">
        <v>964</v>
      </c>
      <c r="P130" s="463" t="s">
        <v>963</v>
      </c>
    </row>
    <row r="131" spans="1:16">
      <c r="A131" s="66" t="s">
        <v>413</v>
      </c>
      <c r="B131" s="66" t="s">
        <v>412</v>
      </c>
      <c r="O131" s="463" t="s">
        <v>966</v>
      </c>
      <c r="P131" s="463" t="s">
        <v>963</v>
      </c>
    </row>
    <row r="132" spans="1:16">
      <c r="A132" s="66" t="s">
        <v>405</v>
      </c>
      <c r="B132" s="66" t="s">
        <v>404</v>
      </c>
      <c r="O132" s="463" t="s">
        <v>967</v>
      </c>
      <c r="P132" s="463" t="s">
        <v>963</v>
      </c>
    </row>
    <row r="133" spans="1:16">
      <c r="A133" s="66" t="s">
        <v>415</v>
      </c>
      <c r="B133" s="66" t="s">
        <v>414</v>
      </c>
      <c r="O133" s="463" t="s">
        <v>968</v>
      </c>
      <c r="P133" s="463" t="s">
        <v>963</v>
      </c>
    </row>
    <row r="134" spans="1:16">
      <c r="A134" s="463" t="s">
        <v>941</v>
      </c>
      <c r="B134" s="463" t="s">
        <v>940</v>
      </c>
      <c r="O134" s="463" t="s">
        <v>969</v>
      </c>
      <c r="P134" s="463" t="s">
        <v>963</v>
      </c>
    </row>
    <row r="135" spans="1:16">
      <c r="A135" s="463" t="s">
        <v>944</v>
      </c>
      <c r="B135" s="463" t="s">
        <v>940</v>
      </c>
      <c r="O135" s="463" t="s">
        <v>971</v>
      </c>
      <c r="P135" s="463" t="s">
        <v>970</v>
      </c>
    </row>
    <row r="136" spans="1:16">
      <c r="A136" s="463" t="s">
        <v>945</v>
      </c>
      <c r="B136" s="463" t="s">
        <v>940</v>
      </c>
      <c r="O136" s="463" t="s">
        <v>973</v>
      </c>
      <c r="P136" s="463" t="s">
        <v>970</v>
      </c>
    </row>
    <row r="137" spans="1:16">
      <c r="A137" s="463" t="s">
        <v>947</v>
      </c>
      <c r="B137" s="463" t="s">
        <v>946</v>
      </c>
      <c r="O137" s="463" t="s">
        <v>974</v>
      </c>
      <c r="P137" s="463" t="s">
        <v>970</v>
      </c>
    </row>
    <row r="138" spans="1:16">
      <c r="A138" s="463" t="s">
        <v>950</v>
      </c>
      <c r="B138" s="463" t="s">
        <v>946</v>
      </c>
      <c r="O138" s="463" t="s">
        <v>975</v>
      </c>
      <c r="P138" s="463" t="s">
        <v>970</v>
      </c>
    </row>
    <row r="139" spans="1:16">
      <c r="A139" s="463" t="s">
        <v>951</v>
      </c>
      <c r="B139" s="463" t="s">
        <v>946</v>
      </c>
      <c r="O139" s="463" t="s">
        <v>977</v>
      </c>
      <c r="P139" s="463" t="s">
        <v>976</v>
      </c>
    </row>
    <row r="140" spans="1:16">
      <c r="A140" s="463" t="s">
        <v>952</v>
      </c>
      <c r="B140" s="463" t="s">
        <v>946</v>
      </c>
      <c r="O140" s="463" t="s">
        <v>979</v>
      </c>
      <c r="P140" s="463" t="s">
        <v>976</v>
      </c>
    </row>
    <row r="141" spans="1:16">
      <c r="A141" s="463" t="s">
        <v>955</v>
      </c>
      <c r="B141" s="463" t="s">
        <v>953</v>
      </c>
      <c r="O141" s="463" t="s">
        <v>980</v>
      </c>
      <c r="P141" s="463" t="s">
        <v>976</v>
      </c>
    </row>
    <row r="142" spans="1:16">
      <c r="A142" s="463" t="s">
        <v>956</v>
      </c>
      <c r="B142" s="463" t="s">
        <v>953</v>
      </c>
      <c r="O142" s="463" t="s">
        <v>981</v>
      </c>
      <c r="P142" s="463" t="s">
        <v>976</v>
      </c>
    </row>
    <row r="143" spans="1:16">
      <c r="A143" s="463" t="s">
        <v>964</v>
      </c>
      <c r="B143" s="463" t="s">
        <v>963</v>
      </c>
      <c r="O143" s="463" t="s">
        <v>982</v>
      </c>
      <c r="P143" s="463" t="s">
        <v>976</v>
      </c>
    </row>
    <row r="144" spans="1:16">
      <c r="A144" s="463" t="s">
        <v>966</v>
      </c>
      <c r="B144" s="463" t="s">
        <v>963</v>
      </c>
      <c r="O144" s="463" t="s">
        <v>984</v>
      </c>
      <c r="P144" s="463" t="s">
        <v>983</v>
      </c>
    </row>
    <row r="145" spans="1:16">
      <c r="A145" s="463" t="s">
        <v>967</v>
      </c>
      <c r="B145" s="463" t="s">
        <v>963</v>
      </c>
      <c r="O145" s="463" t="s">
        <v>987</v>
      </c>
      <c r="P145" s="463" t="s">
        <v>986</v>
      </c>
    </row>
    <row r="146" spans="1:16">
      <c r="A146" s="463" t="s">
        <v>968</v>
      </c>
      <c r="B146" s="463" t="s">
        <v>963</v>
      </c>
      <c r="O146" s="463" t="s">
        <v>990</v>
      </c>
      <c r="P146" s="463" t="s">
        <v>986</v>
      </c>
    </row>
    <row r="147" spans="1:16">
      <c r="A147" s="463" t="s">
        <v>969</v>
      </c>
      <c r="B147" s="463" t="s">
        <v>963</v>
      </c>
      <c r="O147" s="463" t="s">
        <v>991</v>
      </c>
      <c r="P147" s="463" t="s">
        <v>986</v>
      </c>
    </row>
    <row r="148" spans="1:16">
      <c r="A148" s="463" t="s">
        <v>971</v>
      </c>
      <c r="B148" s="463" t="s">
        <v>970</v>
      </c>
      <c r="O148" s="463" t="s">
        <v>992</v>
      </c>
      <c r="P148" s="463" t="s">
        <v>986</v>
      </c>
    </row>
    <row r="149" spans="1:16">
      <c r="A149" s="463" t="s">
        <v>973</v>
      </c>
      <c r="B149" s="463" t="s">
        <v>970</v>
      </c>
      <c r="O149" s="463" t="s">
        <v>993</v>
      </c>
      <c r="P149" s="463" t="s">
        <v>986</v>
      </c>
    </row>
    <row r="150" spans="1:16">
      <c r="A150" s="463" t="s">
        <v>974</v>
      </c>
      <c r="B150" s="463" t="s">
        <v>970</v>
      </c>
      <c r="O150" s="463" t="s">
        <v>996</v>
      </c>
      <c r="P150" s="463" t="s">
        <v>995</v>
      </c>
    </row>
    <row r="151" spans="1:16">
      <c r="A151" s="463" t="s">
        <v>975</v>
      </c>
      <c r="B151" s="463" t="s">
        <v>970</v>
      </c>
      <c r="O151" s="463" t="s">
        <v>998</v>
      </c>
      <c r="P151" s="463" t="s">
        <v>995</v>
      </c>
    </row>
    <row r="152" spans="1:16">
      <c r="A152" s="463" t="s">
        <v>977</v>
      </c>
      <c r="B152" s="463" t="s">
        <v>976</v>
      </c>
      <c r="O152" s="463" t="s">
        <v>999</v>
      </c>
      <c r="P152" s="463" t="s">
        <v>995</v>
      </c>
    </row>
    <row r="153" spans="1:16">
      <c r="A153" s="463" t="s">
        <v>979</v>
      </c>
      <c r="B153" s="463" t="s">
        <v>976</v>
      </c>
      <c r="O153" s="463" t="s">
        <v>1002</v>
      </c>
      <c r="P153" s="463" t="s">
        <v>1000</v>
      </c>
    </row>
    <row r="154" spans="1:16">
      <c r="A154" s="463" t="s">
        <v>980</v>
      </c>
      <c r="B154" s="463" t="s">
        <v>976</v>
      </c>
      <c r="O154" s="463" t="s">
        <v>1003</v>
      </c>
      <c r="P154" s="463" t="s">
        <v>1000</v>
      </c>
    </row>
    <row r="155" spans="1:16">
      <c r="A155" s="463" t="s">
        <v>981</v>
      </c>
      <c r="B155" s="463" t="s">
        <v>976</v>
      </c>
      <c r="O155" s="463" t="s">
        <v>1004</v>
      </c>
      <c r="P155" s="463" t="s">
        <v>1000</v>
      </c>
    </row>
    <row r="156" spans="1:16">
      <c r="A156" s="463" t="s">
        <v>982</v>
      </c>
      <c r="B156" s="463" t="s">
        <v>976</v>
      </c>
      <c r="O156" s="463" t="s">
        <v>1006</v>
      </c>
      <c r="P156" s="463" t="s">
        <v>1005</v>
      </c>
    </row>
    <row r="157" spans="1:16">
      <c r="A157" s="463" t="s">
        <v>984</v>
      </c>
      <c r="B157" s="463" t="s">
        <v>983</v>
      </c>
      <c r="O157" s="465" t="s">
        <v>1007</v>
      </c>
      <c r="P157" s="463" t="s">
        <v>1005</v>
      </c>
    </row>
    <row r="158" spans="1:16">
      <c r="A158" s="463" t="s">
        <v>987</v>
      </c>
      <c r="B158" s="463" t="s">
        <v>986</v>
      </c>
      <c r="O158" s="463" t="s">
        <v>1009</v>
      </c>
      <c r="P158" s="463" t="s">
        <v>1005</v>
      </c>
    </row>
    <row r="159" spans="1:16">
      <c r="A159" s="463" t="s">
        <v>990</v>
      </c>
      <c r="B159" s="463" t="s">
        <v>986</v>
      </c>
      <c r="O159" s="465" t="s">
        <v>1010</v>
      </c>
      <c r="P159" s="463" t="s">
        <v>1005</v>
      </c>
    </row>
    <row r="160" spans="1:16">
      <c r="A160" s="463" t="s">
        <v>991</v>
      </c>
      <c r="B160" s="463" t="s">
        <v>986</v>
      </c>
      <c r="O160" s="463" t="s">
        <v>1013</v>
      </c>
      <c r="P160" s="463" t="s">
        <v>1012</v>
      </c>
    </row>
    <row r="161" spans="1:16">
      <c r="A161" s="463" t="s">
        <v>992</v>
      </c>
      <c r="B161" s="463" t="s">
        <v>986</v>
      </c>
      <c r="O161" s="463" t="s">
        <v>1014</v>
      </c>
      <c r="P161" s="463" t="s">
        <v>1012</v>
      </c>
    </row>
    <row r="162" spans="1:16">
      <c r="A162" s="463" t="s">
        <v>993</v>
      </c>
      <c r="B162" s="463" t="s">
        <v>986</v>
      </c>
      <c r="O162" s="463" t="s">
        <v>1015</v>
      </c>
      <c r="P162" s="463" t="s">
        <v>1012</v>
      </c>
    </row>
    <row r="163" spans="1:16">
      <c r="A163" s="463" t="s">
        <v>996</v>
      </c>
      <c r="B163" s="463" t="s">
        <v>995</v>
      </c>
      <c r="O163" s="463" t="s">
        <v>1016</v>
      </c>
      <c r="P163" s="463" t="s">
        <v>1012</v>
      </c>
    </row>
    <row r="164" spans="1:16">
      <c r="A164" s="463" t="s">
        <v>998</v>
      </c>
      <c r="B164" s="463" t="s">
        <v>995</v>
      </c>
      <c r="O164" s="463" t="s">
        <v>1017</v>
      </c>
      <c r="P164" s="463" t="s">
        <v>1012</v>
      </c>
    </row>
    <row r="165" spans="1:16">
      <c r="A165" s="463" t="s">
        <v>999</v>
      </c>
      <c r="B165" s="463" t="s">
        <v>995</v>
      </c>
      <c r="O165" s="463" t="s">
        <v>1018</v>
      </c>
      <c r="P165" s="463" t="s">
        <v>1012</v>
      </c>
    </row>
    <row r="166" spans="1:16">
      <c r="A166" s="463" t="s">
        <v>1002</v>
      </c>
      <c r="B166" s="463" t="s">
        <v>1000</v>
      </c>
      <c r="O166" s="463" t="s">
        <v>1019</v>
      </c>
      <c r="P166" s="463" t="s">
        <v>1012</v>
      </c>
    </row>
    <row r="167" spans="1:16">
      <c r="A167" s="463" t="s">
        <v>1003</v>
      </c>
      <c r="B167" s="463" t="s">
        <v>1000</v>
      </c>
      <c r="O167" s="463" t="s">
        <v>1020</v>
      </c>
      <c r="P167" s="463" t="s">
        <v>1012</v>
      </c>
    </row>
    <row r="168" spans="1:16">
      <c r="A168" s="463" t="s">
        <v>1004</v>
      </c>
      <c r="B168" s="463" t="s">
        <v>1000</v>
      </c>
      <c r="O168" s="463" t="s">
        <v>1021</v>
      </c>
      <c r="P168" s="463" t="s">
        <v>1012</v>
      </c>
    </row>
    <row r="169" spans="1:16">
      <c r="A169" s="463" t="s">
        <v>1006</v>
      </c>
      <c r="B169" s="463" t="s">
        <v>1005</v>
      </c>
      <c r="O169" s="463" t="s">
        <v>1026</v>
      </c>
      <c r="P169" s="463" t="s">
        <v>1025</v>
      </c>
    </row>
    <row r="170" spans="1:16">
      <c r="A170" s="465" t="s">
        <v>1007</v>
      </c>
      <c r="B170" s="463" t="s">
        <v>1005</v>
      </c>
      <c r="C170" s="427"/>
      <c r="O170" s="463" t="s">
        <v>1028</v>
      </c>
      <c r="P170" s="463" t="s">
        <v>1025</v>
      </c>
    </row>
    <row r="171" spans="1:16">
      <c r="A171" s="463" t="s">
        <v>1009</v>
      </c>
      <c r="B171" s="463" t="s">
        <v>1005</v>
      </c>
      <c r="C171" s="427"/>
      <c r="O171" s="463" t="s">
        <v>1029</v>
      </c>
      <c r="P171" s="463" t="s">
        <v>1025</v>
      </c>
    </row>
    <row r="172" spans="1:16">
      <c r="A172" s="465" t="s">
        <v>1010</v>
      </c>
      <c r="B172" s="463" t="s">
        <v>1005</v>
      </c>
      <c r="C172" s="427"/>
      <c r="O172" s="463" t="s">
        <v>1030</v>
      </c>
      <c r="P172" s="463" t="s">
        <v>1025</v>
      </c>
    </row>
    <row r="173" spans="1:16">
      <c r="A173" s="463" t="s">
        <v>1013</v>
      </c>
      <c r="B173" s="463" t="s">
        <v>1012</v>
      </c>
      <c r="C173" s="427"/>
      <c r="O173" s="463" t="s">
        <v>1031</v>
      </c>
      <c r="P173" s="463" t="s">
        <v>1025</v>
      </c>
    </row>
    <row r="174" spans="1:16">
      <c r="A174" s="463" t="s">
        <v>1014</v>
      </c>
      <c r="B174" s="463" t="s">
        <v>1012</v>
      </c>
      <c r="C174" s="427"/>
      <c r="O174" s="463" t="s">
        <v>1032</v>
      </c>
      <c r="P174" s="463" t="s">
        <v>1025</v>
      </c>
    </row>
    <row r="175" spans="1:16">
      <c r="A175" s="463" t="s">
        <v>1015</v>
      </c>
      <c r="B175" s="463" t="s">
        <v>1012</v>
      </c>
      <c r="C175" s="427"/>
      <c r="O175" s="463" t="s">
        <v>1033</v>
      </c>
      <c r="P175" s="463" t="s">
        <v>1025</v>
      </c>
    </row>
    <row r="176" spans="1:16">
      <c r="A176" s="463" t="s">
        <v>1016</v>
      </c>
      <c r="B176" s="463" t="s">
        <v>1012</v>
      </c>
      <c r="C176" s="427"/>
      <c r="O176" s="463" t="s">
        <v>1035</v>
      </c>
      <c r="P176" s="463" t="s">
        <v>1034</v>
      </c>
    </row>
    <row r="177" spans="1:16">
      <c r="A177" s="463" t="s">
        <v>1017</v>
      </c>
      <c r="B177" s="463" t="s">
        <v>1012</v>
      </c>
      <c r="C177" s="427"/>
      <c r="O177" s="463" t="s">
        <v>1036</v>
      </c>
      <c r="P177" s="463" t="s">
        <v>1034</v>
      </c>
    </row>
    <row r="178" spans="1:16">
      <c r="A178" s="463" t="s">
        <v>1018</v>
      </c>
      <c r="B178" s="463" t="s">
        <v>1012</v>
      </c>
      <c r="C178" s="427"/>
      <c r="O178" s="463" t="s">
        <v>1037</v>
      </c>
      <c r="P178" s="463" t="s">
        <v>1034</v>
      </c>
    </row>
    <row r="179" spans="1:16">
      <c r="A179" s="463" t="s">
        <v>1019</v>
      </c>
      <c r="B179" s="463" t="s">
        <v>1012</v>
      </c>
      <c r="C179" s="427"/>
      <c r="O179" s="463" t="s">
        <v>1038</v>
      </c>
      <c r="P179" s="463" t="s">
        <v>1034</v>
      </c>
    </row>
    <row r="180" spans="1:16">
      <c r="A180" s="463" t="s">
        <v>1020</v>
      </c>
      <c r="B180" s="463" t="s">
        <v>1012</v>
      </c>
      <c r="C180" s="427"/>
      <c r="O180" s="463" t="s">
        <v>1039</v>
      </c>
      <c r="P180" s="463" t="s">
        <v>1034</v>
      </c>
    </row>
    <row r="181" spans="1:16">
      <c r="A181" s="463" t="s">
        <v>1021</v>
      </c>
      <c r="B181" s="463" t="s">
        <v>1012</v>
      </c>
      <c r="C181" s="427"/>
      <c r="O181" s="463" t="s">
        <v>1040</v>
      </c>
      <c r="P181" s="463" t="s">
        <v>1034</v>
      </c>
    </row>
    <row r="182" spans="1:16">
      <c r="A182" s="463" t="s">
        <v>1026</v>
      </c>
      <c r="B182" s="463" t="s">
        <v>1025</v>
      </c>
      <c r="C182" s="427"/>
      <c r="O182" s="463" t="s">
        <v>1041</v>
      </c>
      <c r="P182" s="463" t="s">
        <v>1034</v>
      </c>
    </row>
    <row r="183" spans="1:16">
      <c r="A183" s="463" t="s">
        <v>1028</v>
      </c>
      <c r="B183" s="463" t="s">
        <v>1025</v>
      </c>
      <c r="C183" s="427"/>
      <c r="O183" s="463" t="s">
        <v>1043</v>
      </c>
      <c r="P183" s="463" t="s">
        <v>1042</v>
      </c>
    </row>
    <row r="184" spans="1:16">
      <c r="A184" s="463" t="s">
        <v>1029</v>
      </c>
      <c r="B184" s="463" t="s">
        <v>1025</v>
      </c>
      <c r="C184" s="427"/>
      <c r="O184" s="463" t="s">
        <v>1044</v>
      </c>
      <c r="P184" s="463" t="s">
        <v>1042</v>
      </c>
    </row>
    <row r="185" spans="1:16">
      <c r="A185" s="463" t="s">
        <v>1030</v>
      </c>
      <c r="B185" s="463" t="s">
        <v>1025</v>
      </c>
      <c r="C185" s="464"/>
      <c r="O185" s="463" t="s">
        <v>1045</v>
      </c>
      <c r="P185" s="463" t="s">
        <v>1042</v>
      </c>
    </row>
    <row r="186" spans="1:16">
      <c r="A186" s="463" t="s">
        <v>1031</v>
      </c>
      <c r="B186" s="463" t="s">
        <v>1025</v>
      </c>
      <c r="C186" s="464"/>
      <c r="O186" s="463" t="s">
        <v>1046</v>
      </c>
      <c r="P186" s="463" t="s">
        <v>1042</v>
      </c>
    </row>
    <row r="187" spans="1:16">
      <c r="A187" s="463" t="s">
        <v>1032</v>
      </c>
      <c r="B187" s="463" t="s">
        <v>1025</v>
      </c>
      <c r="C187" s="464"/>
      <c r="O187" s="463" t="s">
        <v>1047</v>
      </c>
      <c r="P187" s="463" t="s">
        <v>1042</v>
      </c>
    </row>
    <row r="188" spans="1:16">
      <c r="A188" s="463" t="s">
        <v>1033</v>
      </c>
      <c r="B188" s="463" t="s">
        <v>1025</v>
      </c>
      <c r="C188" s="464"/>
      <c r="O188" s="463" t="s">
        <v>1048</v>
      </c>
      <c r="P188" s="463" t="s">
        <v>1042</v>
      </c>
    </row>
    <row r="189" spans="1:16">
      <c r="A189" s="463" t="s">
        <v>1035</v>
      </c>
      <c r="B189" s="463" t="s">
        <v>1034</v>
      </c>
      <c r="C189" s="464"/>
      <c r="O189" s="463" t="s">
        <v>1050</v>
      </c>
      <c r="P189" s="463" t="s">
        <v>1049</v>
      </c>
    </row>
    <row r="190" spans="1:16">
      <c r="A190" s="463" t="s">
        <v>1036</v>
      </c>
      <c r="B190" s="463" t="s">
        <v>1034</v>
      </c>
      <c r="C190" s="464"/>
      <c r="O190" s="463" t="s">
        <v>1051</v>
      </c>
      <c r="P190" s="463" t="s">
        <v>1049</v>
      </c>
    </row>
    <row r="191" spans="1:16">
      <c r="A191" s="463" t="s">
        <v>1037</v>
      </c>
      <c r="B191" s="463" t="s">
        <v>1034</v>
      </c>
      <c r="C191" s="464"/>
      <c r="O191" s="463" t="s">
        <v>1052</v>
      </c>
      <c r="P191" s="463" t="s">
        <v>1049</v>
      </c>
    </row>
    <row r="192" spans="1:16">
      <c r="A192" s="463" t="s">
        <v>1038</v>
      </c>
      <c r="B192" s="463" t="s">
        <v>1034</v>
      </c>
      <c r="C192" s="464"/>
      <c r="O192" s="463" t="s">
        <v>1054</v>
      </c>
      <c r="P192" s="463" t="s">
        <v>1053</v>
      </c>
    </row>
    <row r="193" spans="1:16">
      <c r="A193" s="463" t="s">
        <v>1039</v>
      </c>
      <c r="B193" s="463" t="s">
        <v>1034</v>
      </c>
      <c r="C193" s="464"/>
      <c r="O193" s="463" t="s">
        <v>1056</v>
      </c>
      <c r="P193" s="463" t="s">
        <v>1053</v>
      </c>
    </row>
    <row r="194" spans="1:16">
      <c r="A194" s="463" t="s">
        <v>1040</v>
      </c>
      <c r="B194" s="463" t="s">
        <v>1034</v>
      </c>
      <c r="C194" s="464"/>
      <c r="O194" s="463" t="s">
        <v>1057</v>
      </c>
      <c r="P194" s="463" t="s">
        <v>1053</v>
      </c>
    </row>
    <row r="195" spans="1:16">
      <c r="A195" s="463" t="s">
        <v>1041</v>
      </c>
      <c r="B195" s="463" t="s">
        <v>1034</v>
      </c>
      <c r="C195" s="464"/>
      <c r="O195" s="463" t="s">
        <v>1058</v>
      </c>
      <c r="P195" s="463" t="s">
        <v>1053</v>
      </c>
    </row>
    <row r="196" spans="1:16">
      <c r="A196" s="463" t="s">
        <v>1043</v>
      </c>
      <c r="B196" s="463" t="s">
        <v>1042</v>
      </c>
      <c r="C196" s="464"/>
      <c r="O196" s="463" t="s">
        <v>1059</v>
      </c>
      <c r="P196" s="463" t="s">
        <v>1053</v>
      </c>
    </row>
    <row r="197" spans="1:16">
      <c r="A197" s="463" t="s">
        <v>1044</v>
      </c>
      <c r="B197" s="463" t="s">
        <v>1042</v>
      </c>
      <c r="C197" s="464"/>
      <c r="O197" s="463" t="s">
        <v>1061</v>
      </c>
      <c r="P197" s="463" t="s">
        <v>1060</v>
      </c>
    </row>
    <row r="198" spans="1:16">
      <c r="A198" s="463" t="s">
        <v>1045</v>
      </c>
      <c r="B198" s="463" t="s">
        <v>1042</v>
      </c>
      <c r="C198" s="464"/>
      <c r="O198" s="463" t="s">
        <v>1064</v>
      </c>
      <c r="P198" s="463" t="s">
        <v>1060</v>
      </c>
    </row>
    <row r="199" spans="1:16">
      <c r="A199" s="463" t="s">
        <v>1046</v>
      </c>
      <c r="B199" s="463" t="s">
        <v>1042</v>
      </c>
      <c r="C199" s="464"/>
      <c r="O199" s="463" t="s">
        <v>1065</v>
      </c>
      <c r="P199" s="463" t="s">
        <v>1060</v>
      </c>
    </row>
    <row r="200" spans="1:16">
      <c r="A200" s="463" t="s">
        <v>1047</v>
      </c>
      <c r="B200" s="463" t="s">
        <v>1042</v>
      </c>
      <c r="C200" s="464"/>
      <c r="O200" s="463" t="s">
        <v>1066</v>
      </c>
      <c r="P200" s="463" t="s">
        <v>1060</v>
      </c>
    </row>
    <row r="201" spans="1:16">
      <c r="A201" s="463" t="s">
        <v>1048</v>
      </c>
      <c r="B201" s="463" t="s">
        <v>1042</v>
      </c>
      <c r="C201" s="464"/>
      <c r="O201" s="463" t="s">
        <v>1068</v>
      </c>
      <c r="P201" s="463" t="s">
        <v>1067</v>
      </c>
    </row>
    <row r="202" spans="1:16">
      <c r="A202" s="463" t="s">
        <v>1050</v>
      </c>
      <c r="B202" s="463" t="s">
        <v>1049</v>
      </c>
      <c r="C202" s="464"/>
      <c r="O202" s="463" t="s">
        <v>1070</v>
      </c>
      <c r="P202" s="463" t="s">
        <v>1067</v>
      </c>
    </row>
    <row r="203" spans="1:16">
      <c r="A203" s="463" t="s">
        <v>1051</v>
      </c>
      <c r="B203" s="463" t="s">
        <v>1049</v>
      </c>
      <c r="C203" s="464"/>
      <c r="O203" s="463" t="s">
        <v>1071</v>
      </c>
      <c r="P203" s="463" t="s">
        <v>1067</v>
      </c>
    </row>
    <row r="204" spans="1:16">
      <c r="A204" s="463" t="s">
        <v>1052</v>
      </c>
      <c r="B204" s="463" t="s">
        <v>1049</v>
      </c>
      <c r="C204" s="464"/>
      <c r="O204" s="463" t="s">
        <v>1072</v>
      </c>
      <c r="P204" s="463" t="s">
        <v>1067</v>
      </c>
    </row>
    <row r="205" spans="1:16">
      <c r="A205" s="463" t="s">
        <v>1054</v>
      </c>
      <c r="B205" s="463" t="s">
        <v>1053</v>
      </c>
      <c r="C205" s="464"/>
      <c r="O205" s="463" t="s">
        <v>1073</v>
      </c>
      <c r="P205" s="463" t="s">
        <v>1067</v>
      </c>
    </row>
    <row r="206" spans="1:16">
      <c r="A206" s="463" t="s">
        <v>1056</v>
      </c>
      <c r="B206" s="463" t="s">
        <v>1053</v>
      </c>
      <c r="C206" s="464"/>
      <c r="O206" s="463" t="s">
        <v>1075</v>
      </c>
      <c r="P206" s="463" t="s">
        <v>1074</v>
      </c>
    </row>
    <row r="207" spans="1:16">
      <c r="A207" s="463" t="s">
        <v>1057</v>
      </c>
      <c r="B207" s="463" t="s">
        <v>1053</v>
      </c>
      <c r="C207" s="464"/>
      <c r="O207" s="463" t="s">
        <v>1077</v>
      </c>
      <c r="P207" s="463" t="s">
        <v>1074</v>
      </c>
    </row>
    <row r="208" spans="1:16">
      <c r="A208" s="463" t="s">
        <v>1058</v>
      </c>
      <c r="B208" s="463" t="s">
        <v>1053</v>
      </c>
      <c r="C208" s="464"/>
      <c r="O208" s="463" t="s">
        <v>1077</v>
      </c>
      <c r="P208" s="463" t="s">
        <v>1074</v>
      </c>
    </row>
    <row r="209" spans="1:16">
      <c r="A209" s="463" t="s">
        <v>1059</v>
      </c>
      <c r="B209" s="463" t="s">
        <v>1053</v>
      </c>
      <c r="C209" s="464"/>
      <c r="O209" s="66" t="s">
        <v>1086</v>
      </c>
      <c r="P209" s="66" t="s">
        <v>1088</v>
      </c>
    </row>
    <row r="210" spans="1:16">
      <c r="A210" s="463" t="s">
        <v>1061</v>
      </c>
      <c r="B210" s="463" t="s">
        <v>1060</v>
      </c>
      <c r="C210" s="464"/>
      <c r="O210" s="66" t="s">
        <v>1087</v>
      </c>
      <c r="P210" s="66" t="s">
        <v>1088</v>
      </c>
    </row>
    <row r="211" spans="1:16">
      <c r="A211" s="463" t="s">
        <v>1064</v>
      </c>
      <c r="B211" s="463" t="s">
        <v>1060</v>
      </c>
      <c r="C211" s="464"/>
      <c r="O211" s="66" t="s">
        <v>1090</v>
      </c>
      <c r="P211" s="66" t="s">
        <v>1096</v>
      </c>
    </row>
    <row r="212" spans="1:16">
      <c r="A212" s="463" t="s">
        <v>1065</v>
      </c>
      <c r="B212" s="463" t="s">
        <v>1060</v>
      </c>
      <c r="C212" s="464"/>
      <c r="O212" s="66" t="s">
        <v>1094</v>
      </c>
      <c r="P212" s="66" t="s">
        <v>1096</v>
      </c>
    </row>
    <row r="213" spans="1:16">
      <c r="A213" s="463" t="s">
        <v>1066</v>
      </c>
      <c r="B213" s="463" t="s">
        <v>1060</v>
      </c>
      <c r="C213" s="464"/>
      <c r="O213" s="66" t="s">
        <v>1095</v>
      </c>
      <c r="P213" s="66" t="s">
        <v>1096</v>
      </c>
    </row>
    <row r="214" spans="1:16">
      <c r="A214" s="463" t="s">
        <v>1068</v>
      </c>
      <c r="B214" s="463" t="s">
        <v>1067</v>
      </c>
      <c r="C214" s="464"/>
    </row>
    <row r="215" spans="1:16">
      <c r="A215" s="463" t="s">
        <v>1070</v>
      </c>
      <c r="B215" s="463" t="s">
        <v>1067</v>
      </c>
      <c r="C215" s="464"/>
    </row>
    <row r="216" spans="1:16">
      <c r="A216" s="463" t="s">
        <v>1071</v>
      </c>
      <c r="B216" s="463" t="s">
        <v>1067</v>
      </c>
      <c r="C216" s="464"/>
    </row>
    <row r="217" spans="1:16">
      <c r="A217" s="463" t="s">
        <v>1072</v>
      </c>
      <c r="B217" s="463" t="s">
        <v>1067</v>
      </c>
      <c r="C217" s="464"/>
    </row>
    <row r="218" spans="1:16">
      <c r="A218" s="463" t="s">
        <v>1073</v>
      </c>
      <c r="B218" s="463" t="s">
        <v>1067</v>
      </c>
      <c r="C218" s="464"/>
    </row>
    <row r="219" spans="1:16">
      <c r="A219" s="463" t="s">
        <v>1075</v>
      </c>
      <c r="B219" s="463" t="s">
        <v>1074</v>
      </c>
      <c r="C219" s="464"/>
    </row>
    <row r="220" spans="1:16">
      <c r="A220" s="463" t="s">
        <v>1077</v>
      </c>
      <c r="B220" s="463" t="s">
        <v>1074</v>
      </c>
      <c r="C220" s="464"/>
    </row>
    <row r="221" spans="1:16">
      <c r="A221" s="463" t="s">
        <v>1077</v>
      </c>
      <c r="B221" s="463" t="s">
        <v>1074</v>
      </c>
      <c r="C221" s="464"/>
    </row>
    <row r="222" spans="1:16">
      <c r="A222" s="66" t="s">
        <v>1086</v>
      </c>
      <c r="B222" s="66" t="s">
        <v>1088</v>
      </c>
      <c r="C222" s="464"/>
    </row>
    <row r="223" spans="1:16">
      <c r="A223" s="66" t="s">
        <v>1087</v>
      </c>
      <c r="B223" s="66" t="s">
        <v>1088</v>
      </c>
      <c r="C223" s="464"/>
    </row>
    <row r="224" spans="1:16">
      <c r="A224" s="66" t="s">
        <v>1090</v>
      </c>
      <c r="B224" s="66" t="s">
        <v>1096</v>
      </c>
      <c r="C224" s="464"/>
    </row>
    <row r="225" spans="1:3">
      <c r="A225" s="66" t="s">
        <v>1094</v>
      </c>
      <c r="B225" s="66" t="s">
        <v>1096</v>
      </c>
      <c r="C225" s="464"/>
    </row>
    <row r="226" spans="1:3">
      <c r="A226" s="66" t="s">
        <v>1095</v>
      </c>
      <c r="B226" s="66" t="s">
        <v>1096</v>
      </c>
      <c r="C226" s="464"/>
    </row>
    <row r="227" spans="1:3">
      <c r="C227" s="464"/>
    </row>
    <row r="228" spans="1:3">
      <c r="C228" s="464"/>
    </row>
    <row r="229" spans="1:3">
      <c r="C229" s="464"/>
    </row>
    <row r="230" spans="1:3">
      <c r="C230" s="464"/>
    </row>
    <row r="231" spans="1:3">
      <c r="C231" s="464"/>
    </row>
    <row r="233" spans="1:3">
      <c r="C233" s="464"/>
    </row>
    <row r="234" spans="1:3">
      <c r="C234" s="464"/>
    </row>
    <row r="235" spans="1:3">
      <c r="C235" s="464"/>
    </row>
    <row r="236" spans="1:3">
      <c r="C236" s="464"/>
    </row>
    <row r="237" spans="1:3">
      <c r="C237" s="464"/>
    </row>
    <row r="238" spans="1:3">
      <c r="C238" s="464"/>
    </row>
    <row r="239" spans="1:3">
      <c r="C239" s="464"/>
    </row>
    <row r="240" spans="1:3">
      <c r="C240" s="464"/>
    </row>
    <row r="241" spans="3:3">
      <c r="C241" s="464"/>
    </row>
    <row r="245" spans="3:3">
      <c r="C245" s="464"/>
    </row>
    <row r="246" spans="3:3">
      <c r="C246" s="464"/>
    </row>
    <row r="247" spans="3:3">
      <c r="C247" s="464"/>
    </row>
    <row r="248" spans="3:3">
      <c r="C248" s="464"/>
    </row>
    <row r="249" spans="3:3">
      <c r="C249" s="464"/>
    </row>
    <row r="250" spans="3:3">
      <c r="C250" s="464"/>
    </row>
    <row r="251" spans="3:3">
      <c r="C251" s="464"/>
    </row>
    <row r="252" spans="3:3">
      <c r="C252" s="464"/>
    </row>
    <row r="253" spans="3:3">
      <c r="C253" s="464"/>
    </row>
    <row r="254" spans="3:3">
      <c r="C254" s="464"/>
    </row>
    <row r="255" spans="3:3">
      <c r="C255" s="464"/>
    </row>
    <row r="256" spans="3:3">
      <c r="C256" s="464"/>
    </row>
    <row r="257" spans="3:3">
      <c r="C257" s="464"/>
    </row>
    <row r="258" spans="3:3">
      <c r="C258" s="464"/>
    </row>
    <row r="259" spans="3:3">
      <c r="C259" s="464"/>
    </row>
    <row r="260" spans="3:3">
      <c r="C260" s="464"/>
    </row>
    <row r="261" spans="3:3">
      <c r="C261" s="464"/>
    </row>
    <row r="262" spans="3:3">
      <c r="C262" s="464"/>
    </row>
    <row r="263" spans="3:3">
      <c r="C263" s="464"/>
    </row>
    <row r="264" spans="3:3">
      <c r="C264" s="464"/>
    </row>
    <row r="265" spans="3:3">
      <c r="C265" s="464"/>
    </row>
    <row r="266" spans="3:3">
      <c r="C266" s="464"/>
    </row>
    <row r="267" spans="3:3">
      <c r="C267" s="464"/>
    </row>
    <row r="268" spans="3:3">
      <c r="C268" s="464"/>
    </row>
    <row r="269" spans="3:3">
      <c r="C269" s="464"/>
    </row>
    <row r="270" spans="3:3">
      <c r="C270" s="464"/>
    </row>
    <row r="271" spans="3:3">
      <c r="C271" s="464"/>
    </row>
    <row r="272" spans="3:3">
      <c r="C272" s="464"/>
    </row>
    <row r="273" spans="3:3">
      <c r="C273" s="464"/>
    </row>
    <row r="274" spans="3:3">
      <c r="C274" s="464"/>
    </row>
    <row r="275" spans="3:3">
      <c r="C275" s="464"/>
    </row>
    <row r="276" spans="3:3">
      <c r="C276" s="464"/>
    </row>
    <row r="277" spans="3:3">
      <c r="C277" s="464"/>
    </row>
    <row r="278" spans="3:3">
      <c r="C278" s="464"/>
    </row>
    <row r="285" spans="3:3">
      <c r="C285" s="464"/>
    </row>
    <row r="286" spans="3:3">
      <c r="C286" s="464"/>
    </row>
    <row r="287" spans="3:3">
      <c r="C287" s="464"/>
    </row>
    <row r="288" spans="3:3">
      <c r="C288" s="464"/>
    </row>
    <row r="290" spans="3:3">
      <c r="C290" s="464"/>
    </row>
    <row r="291" spans="3:3">
      <c r="C291" s="464"/>
    </row>
    <row r="292" spans="3:3">
      <c r="C292" s="464"/>
    </row>
    <row r="294" spans="3:3">
      <c r="C294" s="464"/>
    </row>
    <row r="295" spans="3:3">
      <c r="C295" s="464"/>
    </row>
    <row r="296" spans="3:3">
      <c r="C296" s="464"/>
    </row>
    <row r="297" spans="3:3">
      <c r="C297" s="464"/>
    </row>
    <row r="298" spans="3:3">
      <c r="C298" s="464"/>
    </row>
  </sheetData>
  <sheetProtection algorithmName="SHA-512" hashValue="iJtfNYTfk8vTI4w+FE8VEvfvtfWKrENTj74So+fhzYPztPINSuWor3ohKebtc5uhTYMm55o9xUVQYSqosoH2mA==" saltValue="vNDtGZ3zA0E/k32s1IKeaA==" spinCount="100000" sheet="1" objects="1" scenarios="1" selectLockedCells="1" selectUnlockedCells="1"/>
  <phoneticPr fontId="8" type="noConversion"/>
  <conditionalFormatting sqref="B3:B56">
    <cfRule type="containsText" dxfId="3" priority="4" stopIfTrue="1" operator="containsText" text="screen">
      <formula>NOT(ISERROR(SEARCH("screen",B3)))</formula>
    </cfRule>
  </conditionalFormatting>
  <conditionalFormatting sqref="P3:P54">
    <cfRule type="containsText" dxfId="2" priority="1" stopIfTrue="1" operator="containsText" text="screen">
      <formula>NOT(ISERROR(SEARCH("screen",P3)))</formula>
    </cfRule>
  </conditionalFormatting>
  <pageMargins left="0.25" right="0.25" top="0.75" bottom="0.75" header="0.3" footer="0.3"/>
  <pageSetup paperSize="9" scale="4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1"/>
  <dimension ref="A1:O25"/>
  <sheetViews>
    <sheetView workbookViewId="0">
      <selection activeCell="J1" sqref="J1"/>
    </sheetView>
  </sheetViews>
  <sheetFormatPr defaultColWidth="9.140625" defaultRowHeight="12.75"/>
  <cols>
    <col min="1" max="1" width="7.140625" style="60" bestFit="1" customWidth="1"/>
    <col min="2" max="2" width="6.42578125" style="60" bestFit="1" customWidth="1"/>
    <col min="3" max="3" width="10.85546875" style="60" bestFit="1" customWidth="1"/>
    <col min="4" max="4" width="9.7109375" style="60" bestFit="1" customWidth="1"/>
    <col min="5" max="5" width="10.28515625" style="60" bestFit="1" customWidth="1"/>
    <col min="6" max="6" width="5.5703125" style="60" bestFit="1" customWidth="1"/>
    <col min="7" max="7" width="7.140625" style="60" bestFit="1" customWidth="1"/>
    <col min="8" max="8" width="9.7109375" style="60" bestFit="1" customWidth="1"/>
    <col min="9" max="9" width="9.28515625" style="60" bestFit="1" customWidth="1"/>
    <col min="10" max="10" width="7.5703125" style="60" bestFit="1" customWidth="1"/>
    <col min="11" max="11" width="7" style="60" customWidth="1"/>
    <col min="12" max="12" width="9.140625" style="60"/>
    <col min="13" max="13" width="10.7109375" style="60" bestFit="1" customWidth="1"/>
    <col min="14" max="14" width="10.42578125" style="60" bestFit="1" customWidth="1"/>
    <col min="15" max="16384" width="9.140625" style="60"/>
  </cols>
  <sheetData>
    <row r="1" spans="1:15">
      <c r="A1" s="59" t="s">
        <v>257</v>
      </c>
      <c r="B1" s="59" t="s">
        <v>196</v>
      </c>
      <c r="C1" s="59" t="s">
        <v>258</v>
      </c>
      <c r="D1" s="59" t="s">
        <v>259</v>
      </c>
      <c r="E1" s="59" t="s">
        <v>260</v>
      </c>
      <c r="F1" s="59" t="s">
        <v>261</v>
      </c>
      <c r="G1" s="59" t="s">
        <v>249</v>
      </c>
      <c r="H1" s="59" t="s">
        <v>262</v>
      </c>
      <c r="I1" s="59" t="s">
        <v>263</v>
      </c>
      <c r="J1" s="59" t="s">
        <v>264</v>
      </c>
      <c r="K1" s="59" t="s">
        <v>250</v>
      </c>
      <c r="L1" s="59" t="s">
        <v>162</v>
      </c>
      <c r="M1" s="59" t="s">
        <v>265</v>
      </c>
      <c r="N1" s="59" t="s">
        <v>266</v>
      </c>
      <c r="O1" s="65" t="s">
        <v>900</v>
      </c>
    </row>
    <row r="2" spans="1:15">
      <c r="A2" s="61" t="s">
        <v>57</v>
      </c>
      <c r="B2" s="64">
        <v>15</v>
      </c>
      <c r="C2" s="64">
        <v>0</v>
      </c>
      <c r="D2" s="64" t="s">
        <v>149</v>
      </c>
      <c r="E2" s="62" t="s">
        <v>70</v>
      </c>
      <c r="F2" s="64" t="s">
        <v>142</v>
      </c>
      <c r="G2" s="64">
        <v>0</v>
      </c>
      <c r="H2" s="64">
        <v>0</v>
      </c>
      <c r="I2" s="64" t="s">
        <v>156</v>
      </c>
      <c r="J2" s="63">
        <v>0</v>
      </c>
      <c r="K2" s="60" t="s">
        <v>158</v>
      </c>
      <c r="L2" s="60" t="s">
        <v>15</v>
      </c>
      <c r="M2" s="63">
        <v>1002</v>
      </c>
      <c r="N2" s="60" t="s">
        <v>194</v>
      </c>
      <c r="O2" s="408" t="s">
        <v>901</v>
      </c>
    </row>
    <row r="3" spans="1:15">
      <c r="B3" s="64"/>
      <c r="C3" s="64"/>
      <c r="D3" s="64" t="s">
        <v>161</v>
      </c>
      <c r="F3" s="64"/>
      <c r="J3" s="63" t="s">
        <v>150</v>
      </c>
      <c r="L3" s="60" t="s">
        <v>164</v>
      </c>
      <c r="M3" s="63">
        <v>1015</v>
      </c>
      <c r="O3" s="408" t="s">
        <v>903</v>
      </c>
    </row>
    <row r="4" spans="1:15">
      <c r="M4" s="63">
        <v>8004</v>
      </c>
      <c r="O4" s="408" t="s">
        <v>905</v>
      </c>
    </row>
    <row r="5" spans="1:15">
      <c r="J5" s="63"/>
      <c r="M5" s="63">
        <v>8014</v>
      </c>
      <c r="O5" s="408" t="s">
        <v>907</v>
      </c>
    </row>
    <row r="6" spans="1:15">
      <c r="M6" s="63">
        <v>9006</v>
      </c>
    </row>
    <row r="7" spans="1:15">
      <c r="M7" s="63" t="s">
        <v>894</v>
      </c>
    </row>
    <row r="8" spans="1:15">
      <c r="M8" s="63" t="s">
        <v>72</v>
      </c>
    </row>
    <row r="9" spans="1:15">
      <c r="M9" s="63"/>
    </row>
    <row r="10" spans="1:15">
      <c r="M10" s="63"/>
    </row>
    <row r="11" spans="1:15">
      <c r="M11" s="63"/>
    </row>
    <row r="12" spans="1:15">
      <c r="M12" s="63"/>
    </row>
    <row r="13" spans="1:15">
      <c r="M13" s="63"/>
    </row>
    <row r="15" spans="1:15">
      <c r="M15" s="65" t="s">
        <v>1082</v>
      </c>
    </row>
    <row r="16" spans="1:15">
      <c r="M16" s="63">
        <v>8014</v>
      </c>
    </row>
    <row r="18" spans="13:13">
      <c r="M18" s="63"/>
    </row>
    <row r="25" spans="13:13">
      <c r="M25" s="60" t="s">
        <v>1083</v>
      </c>
    </row>
  </sheetData>
  <sheetProtection algorithmName="SHA-512" hashValue="a/ya//WNRHnSFSbWuCjO+ChWJiHoYMgRj0A/qEQGqt3DUlKkAjM2i5CXiYCKSwShW42FvBUNgDTp89ocqb20og==" saltValue="akU2ZRVY51KwIL2hlSQn+g==" spinCount="100000" sheet="1" objects="1" scenarios="1" selectLockedCells="1" selectUnlockedCells="1"/>
  <conditionalFormatting sqref="A2">
    <cfRule type="expression" dxfId="1" priority="2">
      <formula>""</formula>
    </cfRule>
  </conditionalFormatting>
  <conditionalFormatting sqref="E2">
    <cfRule type="expression" dxfId="0" priority="1">
      <formula>""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2"/>
  <dimension ref="A1:N28"/>
  <sheetViews>
    <sheetView workbookViewId="0">
      <selection activeCell="M8" sqref="M8"/>
    </sheetView>
  </sheetViews>
  <sheetFormatPr defaultColWidth="9.140625" defaultRowHeight="12.75"/>
  <cols>
    <col min="1" max="1" width="9.140625" style="60"/>
    <col min="2" max="2" width="10.7109375" style="60" bestFit="1" customWidth="1"/>
    <col min="3" max="3" width="10.85546875" style="60" bestFit="1" customWidth="1"/>
    <col min="4" max="4" width="9.7109375" style="60" bestFit="1" customWidth="1"/>
    <col min="5" max="5" width="10.28515625" style="60" bestFit="1" customWidth="1"/>
    <col min="6" max="6" width="5.5703125" style="60" bestFit="1" customWidth="1"/>
    <col min="7" max="7" width="7.140625" style="60" bestFit="1" customWidth="1"/>
    <col min="8" max="8" width="9.7109375" style="60" bestFit="1" customWidth="1"/>
    <col min="9" max="9" width="9.28515625" style="60" bestFit="1" customWidth="1"/>
    <col min="10" max="10" width="7.5703125" style="60" bestFit="1" customWidth="1"/>
    <col min="11" max="11" width="6.140625" style="60" bestFit="1" customWidth="1"/>
    <col min="12" max="12" width="9.140625" style="60" bestFit="1" customWidth="1"/>
    <col min="13" max="13" width="10.7109375" style="60" bestFit="1" customWidth="1"/>
    <col min="14" max="14" width="10.42578125" style="60" bestFit="1" customWidth="1"/>
    <col min="15" max="16384" width="9.140625" style="60"/>
  </cols>
  <sheetData>
    <row r="1" spans="1:14" s="65" customFormat="1">
      <c r="A1" s="59" t="s">
        <v>257</v>
      </c>
      <c r="B1" s="59" t="s">
        <v>196</v>
      </c>
      <c r="C1" s="59" t="s">
        <v>258</v>
      </c>
      <c r="D1" s="59" t="s">
        <v>259</v>
      </c>
      <c r="E1" s="59" t="s">
        <v>260</v>
      </c>
      <c r="F1" s="59" t="s">
        <v>261</v>
      </c>
      <c r="G1" s="59" t="s">
        <v>249</v>
      </c>
      <c r="H1" s="59" t="s">
        <v>262</v>
      </c>
      <c r="I1" s="59" t="s">
        <v>263</v>
      </c>
      <c r="J1" s="59" t="s">
        <v>264</v>
      </c>
      <c r="K1" s="59" t="s">
        <v>250</v>
      </c>
      <c r="L1" s="59" t="s">
        <v>162</v>
      </c>
      <c r="M1" s="59" t="s">
        <v>265</v>
      </c>
      <c r="N1" s="59" t="s">
        <v>266</v>
      </c>
    </row>
    <row r="2" spans="1:14">
      <c r="A2" s="64" t="s">
        <v>58</v>
      </c>
      <c r="B2" s="64">
        <v>15</v>
      </c>
      <c r="C2" s="64">
        <v>0</v>
      </c>
      <c r="D2" s="74" t="s">
        <v>149</v>
      </c>
      <c r="E2" s="64" t="s">
        <v>70</v>
      </c>
      <c r="F2" s="64" t="s">
        <v>142</v>
      </c>
      <c r="G2" s="64">
        <v>0</v>
      </c>
      <c r="H2" s="64">
        <v>0</v>
      </c>
      <c r="I2" s="64" t="s">
        <v>156</v>
      </c>
      <c r="J2" s="64">
        <v>0</v>
      </c>
      <c r="K2" s="64" t="s">
        <v>156</v>
      </c>
      <c r="L2" s="60" t="s">
        <v>15</v>
      </c>
      <c r="M2" s="63" t="s">
        <v>894</v>
      </c>
      <c r="N2" s="60" t="s">
        <v>192</v>
      </c>
    </row>
    <row r="3" spans="1:14">
      <c r="A3" s="64"/>
      <c r="B3" s="64"/>
      <c r="C3" s="64"/>
      <c r="D3" s="74" t="s">
        <v>161</v>
      </c>
      <c r="E3" s="64"/>
      <c r="F3" s="64" t="s">
        <v>143</v>
      </c>
      <c r="G3" s="64"/>
      <c r="H3" s="64"/>
      <c r="I3" s="64"/>
      <c r="J3" s="64"/>
      <c r="K3" s="64"/>
      <c r="L3" s="60" t="s">
        <v>16</v>
      </c>
      <c r="M3" s="63"/>
      <c r="N3" s="60" t="s">
        <v>194</v>
      </c>
    </row>
    <row r="4" spans="1:14">
      <c r="A4" s="64"/>
      <c r="B4" s="64"/>
      <c r="C4" s="64"/>
      <c r="D4" s="64"/>
      <c r="E4" s="64"/>
      <c r="F4" s="64" t="s">
        <v>144</v>
      </c>
      <c r="G4" s="64"/>
      <c r="H4" s="64"/>
      <c r="I4" s="64"/>
      <c r="J4" s="64"/>
      <c r="K4" s="64"/>
      <c r="L4" s="60" t="s">
        <v>164</v>
      </c>
      <c r="M4" s="63"/>
    </row>
    <row r="5" spans="1:14">
      <c r="L5" s="60" t="s">
        <v>166</v>
      </c>
      <c r="M5" s="63"/>
    </row>
    <row r="6" spans="1:14">
      <c r="M6" s="63"/>
    </row>
    <row r="7" spans="1:14">
      <c r="M7" s="63"/>
    </row>
    <row r="8" spans="1:14">
      <c r="M8" s="63"/>
    </row>
    <row r="15" spans="1:14">
      <c r="A15" s="59"/>
      <c r="B15" s="59"/>
    </row>
    <row r="28" spans="2:2">
      <c r="B28" s="74"/>
    </row>
  </sheetData>
  <sheetProtection password="DB33" sheet="1" objects="1" scenarios="1" selectLockedCells="1" selectUnlockedCells="1"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3"/>
  <dimension ref="A1:N18"/>
  <sheetViews>
    <sheetView workbookViewId="0">
      <selection activeCell="J3" sqref="J3"/>
    </sheetView>
  </sheetViews>
  <sheetFormatPr defaultColWidth="9.140625" defaultRowHeight="12.75"/>
  <cols>
    <col min="1" max="1" width="7.140625" style="60" bestFit="1" customWidth="1"/>
    <col min="2" max="2" width="6.42578125" style="60" bestFit="1" customWidth="1"/>
    <col min="3" max="3" width="10.85546875" style="60" bestFit="1" customWidth="1"/>
    <col min="4" max="4" width="9.7109375" style="60" bestFit="1" customWidth="1"/>
    <col min="5" max="5" width="10.28515625" style="60" bestFit="1" customWidth="1"/>
    <col min="6" max="12" width="9.140625" style="60"/>
    <col min="13" max="13" width="10.7109375" style="60" bestFit="1" customWidth="1"/>
    <col min="14" max="14" width="10.42578125" style="60" bestFit="1" customWidth="1"/>
    <col min="15" max="16384" width="9.140625" style="60"/>
  </cols>
  <sheetData>
    <row r="1" spans="1:14" s="76" customFormat="1">
      <c r="A1" s="75" t="s">
        <v>257</v>
      </c>
      <c r="B1" s="75" t="s">
        <v>196</v>
      </c>
      <c r="C1" s="75" t="s">
        <v>258</v>
      </c>
      <c r="D1" s="75" t="s">
        <v>259</v>
      </c>
      <c r="E1" s="75" t="s">
        <v>260</v>
      </c>
      <c r="F1" s="75" t="s">
        <v>261</v>
      </c>
      <c r="G1" s="75" t="s">
        <v>249</v>
      </c>
      <c r="H1" s="75" t="s">
        <v>262</v>
      </c>
      <c r="I1" s="75" t="s">
        <v>263</v>
      </c>
      <c r="J1" s="75" t="s">
        <v>264</v>
      </c>
      <c r="K1" s="75" t="s">
        <v>250</v>
      </c>
      <c r="L1" s="75" t="s">
        <v>162</v>
      </c>
      <c r="M1" s="75" t="s">
        <v>265</v>
      </c>
      <c r="N1" s="75" t="s">
        <v>266</v>
      </c>
    </row>
    <row r="2" spans="1:14">
      <c r="A2" s="64" t="s">
        <v>59</v>
      </c>
      <c r="B2" s="64">
        <v>16</v>
      </c>
      <c r="C2" s="64">
        <v>0</v>
      </c>
      <c r="D2" s="64" t="s">
        <v>149</v>
      </c>
      <c r="E2" s="64" t="s">
        <v>70</v>
      </c>
      <c r="F2" s="64" t="s">
        <v>142</v>
      </c>
      <c r="G2" s="64">
        <v>0</v>
      </c>
      <c r="H2" s="64">
        <v>0</v>
      </c>
      <c r="I2" s="64" t="s">
        <v>156</v>
      </c>
      <c r="J2" s="63" t="s">
        <v>150</v>
      </c>
      <c r="K2" s="60" t="s">
        <v>158</v>
      </c>
      <c r="L2" s="60" t="s">
        <v>15</v>
      </c>
      <c r="M2" s="63" t="s">
        <v>894</v>
      </c>
      <c r="N2" s="60" t="s">
        <v>194</v>
      </c>
    </row>
    <row r="3" spans="1:14">
      <c r="A3" s="64"/>
      <c r="B3" s="64"/>
      <c r="C3" s="64"/>
      <c r="D3" s="64" t="s">
        <v>161</v>
      </c>
      <c r="E3" s="64"/>
      <c r="F3" s="64"/>
      <c r="G3" s="64"/>
      <c r="H3" s="64"/>
      <c r="I3" s="64"/>
      <c r="J3" s="63">
        <v>0</v>
      </c>
      <c r="M3" s="63">
        <v>9006</v>
      </c>
    </row>
    <row r="4" spans="1:14">
      <c r="A4" s="64"/>
      <c r="B4" s="64"/>
      <c r="C4" s="64"/>
      <c r="D4" s="64"/>
      <c r="E4" s="64"/>
      <c r="F4" s="64"/>
      <c r="G4" s="64"/>
      <c r="H4" s="64"/>
      <c r="I4" s="64"/>
      <c r="M4" s="63">
        <v>8014</v>
      </c>
    </row>
    <row r="5" spans="1:14">
      <c r="M5" s="63">
        <v>8004</v>
      </c>
    </row>
    <row r="6" spans="1:14">
      <c r="M6" s="63">
        <v>1015</v>
      </c>
    </row>
    <row r="7" spans="1:14">
      <c r="M7" s="63">
        <v>1002</v>
      </c>
    </row>
    <row r="8" spans="1:14">
      <c r="M8" s="63"/>
    </row>
    <row r="10" spans="1:14">
      <c r="M10" s="65" t="s">
        <v>1084</v>
      </c>
    </row>
    <row r="11" spans="1:14">
      <c r="M11" s="63">
        <v>8014</v>
      </c>
    </row>
    <row r="13" spans="1:14">
      <c r="M13" s="63"/>
    </row>
    <row r="18" spans="13:13">
      <c r="M18" s="60" t="s">
        <v>1085</v>
      </c>
    </row>
  </sheetData>
  <sheetProtection algorithmName="SHA-512" hashValue="fx3npgAoT0iGcVUFuAVTYLQJzcGgFoiHxhqLgmVGRuiRcAmqKDpvD0DrmAVxtIDdUJsBuO03ky5FEBpzMxsgCg==" saltValue="RcMho3H7GrmwFwAvVIHH8g==" spinCount="100000" sheet="1" objects="1" scenarios="1" selectLockedCells="1" selectUnlockedCell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workbookViewId="0">
      <selection activeCell="A47" sqref="A47"/>
    </sheetView>
  </sheetViews>
  <sheetFormatPr defaultColWidth="9.140625" defaultRowHeight="12.75"/>
  <cols>
    <col min="1" max="4" width="65" style="378" customWidth="1"/>
    <col min="5" max="16384" width="9.140625" style="378"/>
  </cols>
  <sheetData>
    <row r="1" spans="1:8" s="376" customFormat="1">
      <c r="A1" s="375" t="s">
        <v>590</v>
      </c>
      <c r="B1" s="375" t="s">
        <v>591</v>
      </c>
      <c r="C1" s="375" t="s">
        <v>592</v>
      </c>
      <c r="D1" s="375" t="s">
        <v>593</v>
      </c>
      <c r="G1" s="377" t="s">
        <v>590</v>
      </c>
      <c r="H1" s="377">
        <v>1</v>
      </c>
    </row>
    <row r="2" spans="1:8" s="376" customFormat="1">
      <c r="A2" s="376" t="s">
        <v>241</v>
      </c>
      <c r="B2" s="376" t="s">
        <v>594</v>
      </c>
      <c r="C2" s="376" t="s">
        <v>595</v>
      </c>
      <c r="D2" s="376" t="s">
        <v>596</v>
      </c>
      <c r="G2" s="377" t="s">
        <v>591</v>
      </c>
      <c r="H2" s="377">
        <v>2</v>
      </c>
    </row>
    <row r="3" spans="1:8">
      <c r="A3" s="378" t="s">
        <v>5</v>
      </c>
      <c r="B3" s="378" t="s">
        <v>597</v>
      </c>
      <c r="C3" s="378" t="s">
        <v>598</v>
      </c>
      <c r="D3" s="378" t="s">
        <v>599</v>
      </c>
      <c r="G3" s="379" t="s">
        <v>592</v>
      </c>
      <c r="H3" s="379">
        <v>3</v>
      </c>
    </row>
    <row r="4" spans="1:8">
      <c r="A4" s="378" t="s">
        <v>7</v>
      </c>
      <c r="B4" s="378" t="s">
        <v>600</v>
      </c>
      <c r="C4" s="378" t="s">
        <v>601</v>
      </c>
      <c r="D4" s="378" t="s">
        <v>602</v>
      </c>
      <c r="G4" s="379" t="s">
        <v>593</v>
      </c>
      <c r="H4" s="379">
        <v>4</v>
      </c>
    </row>
    <row r="5" spans="1:8">
      <c r="A5" s="378" t="s">
        <v>8</v>
      </c>
      <c r="B5" s="378" t="s">
        <v>603</v>
      </c>
      <c r="C5" s="378" t="s">
        <v>604</v>
      </c>
      <c r="D5" s="378" t="s">
        <v>605</v>
      </c>
    </row>
    <row r="6" spans="1:8">
      <c r="A6" s="378" t="s">
        <v>9</v>
      </c>
      <c r="B6" s="378" t="s">
        <v>606</v>
      </c>
      <c r="C6" s="378" t="s">
        <v>9</v>
      </c>
      <c r="D6" s="378" t="s">
        <v>607</v>
      </c>
    </row>
    <row r="7" spans="1:8" s="376" customFormat="1">
      <c r="A7" s="376" t="s">
        <v>52</v>
      </c>
      <c r="B7" s="376" t="s">
        <v>608</v>
      </c>
      <c r="C7" s="376" t="s">
        <v>609</v>
      </c>
      <c r="D7" s="376" t="s">
        <v>610</v>
      </c>
    </row>
    <row r="8" spans="1:8">
      <c r="A8" s="378" t="s">
        <v>6</v>
      </c>
      <c r="B8" s="378" t="s">
        <v>611</v>
      </c>
      <c r="C8" s="378" t="s">
        <v>612</v>
      </c>
      <c r="D8" s="378" t="s">
        <v>613</v>
      </c>
    </row>
    <row r="9" spans="1:8">
      <c r="A9" s="378" t="s">
        <v>51</v>
      </c>
      <c r="B9" s="378" t="s">
        <v>614</v>
      </c>
      <c r="C9" s="378" t="s">
        <v>615</v>
      </c>
      <c r="D9" s="378" t="s">
        <v>616</v>
      </c>
    </row>
    <row r="10" spans="1:8">
      <c r="A10" s="378" t="s">
        <v>12</v>
      </c>
      <c r="B10" s="378" t="s">
        <v>617</v>
      </c>
      <c r="C10" s="378" t="s">
        <v>618</v>
      </c>
      <c r="D10" s="378" t="s">
        <v>619</v>
      </c>
    </row>
    <row r="11" spans="1:8">
      <c r="A11" s="378" t="s">
        <v>1</v>
      </c>
      <c r="B11" s="378" t="s">
        <v>620</v>
      </c>
      <c r="C11" s="378" t="s">
        <v>621</v>
      </c>
      <c r="D11" s="378" t="s">
        <v>622</v>
      </c>
    </row>
    <row r="12" spans="1:8" s="376" customFormat="1">
      <c r="A12" s="376" t="s">
        <v>53</v>
      </c>
      <c r="B12" s="376" t="s">
        <v>623</v>
      </c>
      <c r="C12" s="376" t="s">
        <v>624</v>
      </c>
      <c r="D12" s="376" t="s">
        <v>625</v>
      </c>
    </row>
    <row r="13" spans="1:8">
      <c r="A13" s="378" t="s">
        <v>2</v>
      </c>
      <c r="B13" s="378" t="s">
        <v>626</v>
      </c>
      <c r="C13" s="378" t="s">
        <v>626</v>
      </c>
      <c r="D13" s="378" t="s">
        <v>627</v>
      </c>
    </row>
    <row r="14" spans="1:8">
      <c r="A14" s="378" t="s">
        <v>267</v>
      </c>
      <c r="B14" s="378" t="s">
        <v>628</v>
      </c>
      <c r="C14" s="378" t="s">
        <v>629</v>
      </c>
      <c r="D14" s="378" t="s">
        <v>630</v>
      </c>
    </row>
    <row r="15" spans="1:8">
      <c r="A15" s="378" t="s">
        <v>54</v>
      </c>
      <c r="B15" s="378" t="s">
        <v>631</v>
      </c>
      <c r="C15" s="378" t="s">
        <v>632</v>
      </c>
      <c r="D15" s="378" t="s">
        <v>633</v>
      </c>
    </row>
    <row r="16" spans="1:8">
      <c r="A16" s="378" t="s">
        <v>63</v>
      </c>
      <c r="B16" s="378" t="s">
        <v>634</v>
      </c>
      <c r="C16" s="378" t="s">
        <v>635</v>
      </c>
      <c r="D16" s="378" t="s">
        <v>636</v>
      </c>
    </row>
    <row r="17" spans="1:4">
      <c r="A17" s="378" t="s">
        <v>67</v>
      </c>
      <c r="B17" s="378" t="s">
        <v>637</v>
      </c>
      <c r="C17" s="378" t="s">
        <v>638</v>
      </c>
      <c r="D17" s="378" t="s">
        <v>639</v>
      </c>
    </row>
    <row r="18" spans="1:4">
      <c r="A18" s="378" t="s">
        <v>10</v>
      </c>
      <c r="B18" s="378" t="s">
        <v>640</v>
      </c>
      <c r="C18" s="378" t="s">
        <v>641</v>
      </c>
      <c r="D18" s="378" t="s">
        <v>642</v>
      </c>
    </row>
    <row r="19" spans="1:4">
      <c r="A19" s="378" t="s">
        <v>68</v>
      </c>
      <c r="B19" s="378" t="s">
        <v>643</v>
      </c>
      <c r="C19" s="378" t="s">
        <v>644</v>
      </c>
      <c r="D19" s="378" t="s">
        <v>645</v>
      </c>
    </row>
    <row r="20" spans="1:4">
      <c r="A20" s="378" t="s">
        <v>14</v>
      </c>
      <c r="B20" s="378" t="s">
        <v>646</v>
      </c>
      <c r="C20" s="378" t="s">
        <v>647</v>
      </c>
      <c r="D20" s="378" t="s">
        <v>648</v>
      </c>
    </row>
    <row r="21" spans="1:4">
      <c r="A21" s="378" t="s">
        <v>73</v>
      </c>
      <c r="B21" s="378" t="s">
        <v>649</v>
      </c>
      <c r="C21" s="378" t="s">
        <v>650</v>
      </c>
      <c r="D21" s="378" t="s">
        <v>651</v>
      </c>
    </row>
    <row r="22" spans="1:4">
      <c r="A22" s="378" t="s">
        <v>436</v>
      </c>
      <c r="B22" s="378" t="s">
        <v>652</v>
      </c>
      <c r="C22" s="378" t="s">
        <v>653</v>
      </c>
      <c r="D22" s="378" t="s">
        <v>654</v>
      </c>
    </row>
    <row r="23" spans="1:4">
      <c r="A23" s="378" t="s">
        <v>148</v>
      </c>
      <c r="B23" s="378" t="s">
        <v>655</v>
      </c>
      <c r="C23" s="378" t="s">
        <v>656</v>
      </c>
      <c r="D23" s="378" t="s">
        <v>657</v>
      </c>
    </row>
    <row r="24" spans="1:4">
      <c r="A24" s="378" t="s">
        <v>155</v>
      </c>
      <c r="B24" s="378" t="s">
        <v>658</v>
      </c>
      <c r="C24" s="378" t="s">
        <v>659</v>
      </c>
      <c r="D24" s="378" t="s">
        <v>660</v>
      </c>
    </row>
    <row r="25" spans="1:4">
      <c r="A25" s="378" t="s">
        <v>162</v>
      </c>
      <c r="B25" s="378" t="s">
        <v>661</v>
      </c>
      <c r="C25" s="378" t="s">
        <v>662</v>
      </c>
      <c r="D25" s="378" t="s">
        <v>663</v>
      </c>
    </row>
    <row r="26" spans="1:4">
      <c r="A26" s="378" t="s">
        <v>168</v>
      </c>
      <c r="B26" s="378" t="s">
        <v>664</v>
      </c>
      <c r="C26" s="378" t="s">
        <v>665</v>
      </c>
      <c r="D26" s="378" t="s">
        <v>666</v>
      </c>
    </row>
    <row r="27" spans="1:4">
      <c r="A27" s="378" t="s">
        <v>191</v>
      </c>
      <c r="B27" s="378" t="s">
        <v>667</v>
      </c>
      <c r="C27" s="378" t="s">
        <v>668</v>
      </c>
      <c r="D27" s="378" t="s">
        <v>669</v>
      </c>
    </row>
    <row r="28" spans="1:4">
      <c r="A28" s="378" t="s">
        <v>299</v>
      </c>
      <c r="B28" s="378" t="s">
        <v>670</v>
      </c>
      <c r="C28" s="378" t="s">
        <v>671</v>
      </c>
      <c r="D28" s="378" t="s">
        <v>672</v>
      </c>
    </row>
    <row r="29" spans="1:4">
      <c r="A29" s="378" t="s">
        <v>300</v>
      </c>
      <c r="B29" s="378" t="s">
        <v>673</v>
      </c>
      <c r="C29" s="378" t="s">
        <v>674</v>
      </c>
      <c r="D29" s="378" t="s">
        <v>675</v>
      </c>
    </row>
    <row r="30" spans="1:4" s="376" customFormat="1">
      <c r="A30" s="376" t="s">
        <v>3</v>
      </c>
      <c r="B30" s="376" t="s">
        <v>676</v>
      </c>
      <c r="C30" s="376" t="s">
        <v>677</v>
      </c>
      <c r="D30" s="376" t="s">
        <v>678</v>
      </c>
    </row>
    <row r="31" spans="1:4">
      <c r="A31" s="378" t="s">
        <v>253</v>
      </c>
      <c r="B31" s="378" t="s">
        <v>679</v>
      </c>
      <c r="C31" s="378" t="s">
        <v>680</v>
      </c>
      <c r="D31" s="378" t="s">
        <v>681</v>
      </c>
    </row>
    <row r="32" spans="1:4">
      <c r="A32" s="378" t="s">
        <v>682</v>
      </c>
      <c r="B32" s="378" t="s">
        <v>683</v>
      </c>
      <c r="C32" s="378" t="s">
        <v>684</v>
      </c>
      <c r="D32" s="378" t="s">
        <v>685</v>
      </c>
    </row>
    <row r="33" spans="1:4">
      <c r="A33" s="378" t="s">
        <v>270</v>
      </c>
      <c r="B33" s="378" t="s">
        <v>686</v>
      </c>
      <c r="C33" s="378" t="s">
        <v>687</v>
      </c>
      <c r="D33" s="378" t="s">
        <v>688</v>
      </c>
    </row>
    <row r="34" spans="1:4">
      <c r="A34" s="378" t="s">
        <v>271</v>
      </c>
      <c r="B34" s="378" t="s">
        <v>689</v>
      </c>
      <c r="C34" s="378" t="s">
        <v>690</v>
      </c>
      <c r="D34" s="378" t="s">
        <v>691</v>
      </c>
    </row>
    <row r="35" spans="1:4">
      <c r="A35" s="378" t="s">
        <v>272</v>
      </c>
      <c r="B35" s="378" t="s">
        <v>692</v>
      </c>
      <c r="C35" s="378" t="s">
        <v>693</v>
      </c>
      <c r="D35" s="378" t="s">
        <v>694</v>
      </c>
    </row>
    <row r="36" spans="1:4">
      <c r="A36" s="378" t="s">
        <v>273</v>
      </c>
      <c r="B36" s="378" t="s">
        <v>695</v>
      </c>
      <c r="C36" s="378" t="s">
        <v>696</v>
      </c>
      <c r="D36" s="378" t="s">
        <v>697</v>
      </c>
    </row>
    <row r="37" spans="1:4">
      <c r="A37" s="378" t="s">
        <v>274</v>
      </c>
      <c r="B37" s="378" t="s">
        <v>698</v>
      </c>
      <c r="C37" s="378" t="s">
        <v>699</v>
      </c>
      <c r="D37" s="378" t="s">
        <v>700</v>
      </c>
    </row>
    <row r="38" spans="1:4">
      <c r="A38" s="378" t="s">
        <v>275</v>
      </c>
      <c r="B38" s="378" t="s">
        <v>701</v>
      </c>
      <c r="C38" s="378" t="s">
        <v>702</v>
      </c>
      <c r="D38" s="378" t="s">
        <v>703</v>
      </c>
    </row>
    <row r="39" spans="1:4">
      <c r="A39" s="378" t="s">
        <v>276</v>
      </c>
      <c r="B39" s="378" t="s">
        <v>704</v>
      </c>
      <c r="C39" s="378" t="s">
        <v>705</v>
      </c>
      <c r="D39" s="378" t="s">
        <v>706</v>
      </c>
    </row>
    <row r="40" spans="1:4">
      <c r="A40" s="378" t="s">
        <v>277</v>
      </c>
      <c r="B40" s="378" t="s">
        <v>707</v>
      </c>
      <c r="C40" s="378" t="s">
        <v>708</v>
      </c>
      <c r="D40" s="378" t="s">
        <v>709</v>
      </c>
    </row>
    <row r="41" spans="1:4">
      <c r="A41" s="378" t="s">
        <v>278</v>
      </c>
      <c r="B41" s="378" t="s">
        <v>710</v>
      </c>
      <c r="C41" s="378" t="s">
        <v>711</v>
      </c>
      <c r="D41" s="378" t="s">
        <v>712</v>
      </c>
    </row>
    <row r="42" spans="1:4">
      <c r="A42" s="378" t="s">
        <v>17</v>
      </c>
      <c r="B42" s="378" t="s">
        <v>713</v>
      </c>
      <c r="C42" s="378" t="s">
        <v>714</v>
      </c>
      <c r="D42" s="378" t="s">
        <v>715</v>
      </c>
    </row>
    <row r="43" spans="1:4">
      <c r="A43" s="378" t="s">
        <v>199</v>
      </c>
      <c r="B43" s="378" t="s">
        <v>716</v>
      </c>
      <c r="C43" s="378" t="s">
        <v>717</v>
      </c>
      <c r="D43" s="378" t="s">
        <v>718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>
    <pageSetUpPr fitToPage="1"/>
  </sheetPr>
  <dimension ref="A1:R48"/>
  <sheetViews>
    <sheetView zoomScale="90" zoomScaleNormal="90" zoomScaleSheetLayoutView="75" workbookViewId="0">
      <selection activeCell="C52" sqref="C52"/>
    </sheetView>
  </sheetViews>
  <sheetFormatPr defaultColWidth="9.140625" defaultRowHeight="12.75"/>
  <cols>
    <col min="1" max="1" width="10.140625" style="100" customWidth="1"/>
    <col min="2" max="2" width="7.28515625" style="100" bestFit="1" customWidth="1"/>
    <col min="3" max="8" width="10.140625" style="100" customWidth="1"/>
    <col min="9" max="9" width="14.85546875" style="100" customWidth="1"/>
    <col min="10" max="14" width="10.140625" style="100" customWidth="1"/>
    <col min="15" max="15" width="31" style="100" customWidth="1"/>
    <col min="16" max="16" width="26.5703125" style="100" customWidth="1"/>
    <col min="17" max="17" width="21.140625" style="100" customWidth="1"/>
    <col min="18" max="16384" width="9.140625" style="100"/>
  </cols>
  <sheetData>
    <row r="1" spans="1:18" s="86" customFormat="1" ht="15.75">
      <c r="A1" s="2" t="s">
        <v>11</v>
      </c>
      <c r="B1" s="2"/>
      <c r="C1" s="2"/>
      <c r="D1" s="2"/>
      <c r="E1" s="3"/>
      <c r="F1" s="3"/>
      <c r="G1" s="3"/>
      <c r="H1" s="3"/>
      <c r="J1" s="3"/>
      <c r="K1" s="3"/>
      <c r="L1" s="3"/>
      <c r="M1" s="3"/>
      <c r="N1" s="3"/>
      <c r="O1" s="6"/>
      <c r="P1" s="6"/>
      <c r="Q1" s="6" t="s">
        <v>49</v>
      </c>
    </row>
    <row r="2" spans="1:18" s="86" customFormat="1" ht="15.75" customHeight="1">
      <c r="A2" s="4" t="s">
        <v>4</v>
      </c>
      <c r="B2" s="4"/>
      <c r="C2" s="4"/>
      <c r="D2" s="4"/>
      <c r="E2" s="87"/>
      <c r="F2" s="87"/>
      <c r="G2" s="87"/>
      <c r="H2" s="87"/>
      <c r="I2" s="87"/>
      <c r="J2" s="5" t="s">
        <v>50</v>
      </c>
      <c r="K2" s="87"/>
      <c r="L2" s="5" t="s">
        <v>13</v>
      </c>
      <c r="M2" s="87"/>
      <c r="N2" s="87"/>
      <c r="O2" s="88"/>
      <c r="P2" s="88"/>
      <c r="Q2" s="88" t="s">
        <v>0</v>
      </c>
    </row>
    <row r="3" spans="1:18" s="92" customFormat="1" ht="40.5" customHeight="1">
      <c r="A3" s="391" t="str">
        <f>VLOOKUP('Nemo překlady'!A2,'Nemo překlady'!A:D,VLOOKUP($Q$3,'Nemo překlady'!$G$1:$H$4,2,0),0)</f>
        <v>Bon de commande: rouleaux intérieurs en tissu</v>
      </c>
      <c r="B3" s="89"/>
      <c r="C3" s="89"/>
      <c r="D3" s="89"/>
      <c r="E3" s="89"/>
      <c r="F3" s="90"/>
      <c r="G3" s="91"/>
      <c r="I3" s="93"/>
      <c r="J3" s="93"/>
      <c r="K3" s="93"/>
      <c r="L3" s="93"/>
      <c r="M3" s="93"/>
      <c r="N3" s="93"/>
      <c r="Q3" s="380" t="s">
        <v>593</v>
      </c>
    </row>
    <row r="4" spans="1:18" s="97" customFormat="1" ht="20.25" customHeight="1">
      <c r="A4" s="95" t="s">
        <v>279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P4" s="98"/>
      <c r="Q4" s="98"/>
    </row>
    <row r="5" spans="1:18" s="97" customFormat="1" ht="15" customHeight="1" thickBot="1"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P5" s="99"/>
      <c r="Q5" s="99"/>
    </row>
    <row r="6" spans="1:18" s="97" customFormat="1" ht="15" customHeight="1" thickBot="1">
      <c r="A6" s="528" t="str">
        <f>VLOOKUP('Nemo překlady'!A3,'Nemo překlady'!A:D,VLOOKUP($Q$3,'Nemo překlady'!$G$1:$H$4,2,0),0)</f>
        <v>Commande</v>
      </c>
      <c r="B6" s="529"/>
      <c r="C6" s="529"/>
      <c r="D6" s="529"/>
      <c r="E6" s="529"/>
      <c r="F6" s="530"/>
      <c r="H6" s="528" t="str">
        <f>VLOOKUP('Nemo překlady'!A8,'Nemo překlady'!A:D,VLOOKUP($Q$3,'Nemo překlady'!$G$1:$H$4,2,0),0)</f>
        <v>Client</v>
      </c>
      <c r="I6" s="529"/>
      <c r="J6" s="529"/>
      <c r="K6" s="529"/>
      <c r="L6" s="530"/>
      <c r="M6" s="96"/>
      <c r="N6" s="96"/>
    </row>
    <row r="7" spans="1:18" s="97" customFormat="1" ht="15" customHeight="1" thickTop="1">
      <c r="A7" s="531" t="str">
        <f>VLOOKUP('Nemo překlady'!A4,'Nemo překlady'!A:D,VLOOKUP($Q$3,'Nemo překlady'!$G$1:$H$4,2,0),0)</f>
        <v>Numero de commande</v>
      </c>
      <c r="B7" s="556"/>
      <c r="C7" s="548"/>
      <c r="D7" s="548"/>
      <c r="E7" s="548"/>
      <c r="F7" s="549"/>
      <c r="H7" s="535" t="str">
        <f>VLOOKUP('Nemo překlady'!A9,'Nemo překlady'!A:D,VLOOKUP($Q$3,'Nemo překlady'!$G$1:$H$4,2,0),0)</f>
        <v xml:space="preserve"> </v>
      </c>
      <c r="I7" s="536"/>
      <c r="J7" s="537"/>
      <c r="K7" s="538"/>
      <c r="L7" s="539"/>
      <c r="M7" s="96"/>
      <c r="N7" s="96"/>
    </row>
    <row r="8" spans="1:18" s="97" customFormat="1" ht="15" customHeight="1">
      <c r="A8" s="506"/>
      <c r="B8" s="552"/>
      <c r="C8" s="550"/>
      <c r="D8" s="550"/>
      <c r="E8" s="550"/>
      <c r="F8" s="551"/>
      <c r="H8" s="506" t="str">
        <f>VLOOKUP('Nemo překlady'!A10,'Nemo překlady'!A:D,VLOOKUP($Q$3,'Nemo překlady'!$G$1:$H$4,2,0),0)</f>
        <v>VAT</v>
      </c>
      <c r="I8" s="507"/>
      <c r="J8" s="540"/>
      <c r="K8" s="541"/>
      <c r="L8" s="542"/>
      <c r="M8" s="96"/>
      <c r="N8" s="96"/>
    </row>
    <row r="9" spans="1:18" s="97" customFormat="1" ht="15" customHeight="1">
      <c r="A9" s="506" t="str">
        <f>VLOOKUP('Nemo překlady'!A5,'Nemo překlady'!A:D,VLOOKUP($Q$3,'Nemo překlady'!$G$1:$H$4,2,0),0)</f>
        <v>Commandé le</v>
      </c>
      <c r="B9" s="552"/>
      <c r="C9" s="550"/>
      <c r="D9" s="550"/>
      <c r="E9" s="550"/>
      <c r="F9" s="551"/>
      <c r="H9" s="543" t="str">
        <f>VLOOKUP('Nemo překlady'!A11,'Nemo překlady'!A:D,VLOOKUP($Q$3,'Nemo překlady'!$G$1:$H$4,2,0),0)</f>
        <v>Adresse de facturation</v>
      </c>
      <c r="I9" s="544"/>
      <c r="J9" s="545"/>
      <c r="K9" s="546"/>
      <c r="L9" s="547"/>
      <c r="M9" s="96"/>
      <c r="N9" s="96"/>
    </row>
    <row r="10" spans="1:18" s="97" customFormat="1" ht="15" customHeight="1">
      <c r="A10" s="506"/>
      <c r="B10" s="552"/>
      <c r="C10" s="550"/>
      <c r="D10" s="550"/>
      <c r="E10" s="550"/>
      <c r="F10" s="551"/>
      <c r="H10" s="543"/>
      <c r="I10" s="544"/>
      <c r="J10" s="545"/>
      <c r="K10" s="546"/>
      <c r="L10" s="547"/>
      <c r="M10" s="96"/>
      <c r="N10" s="96"/>
    </row>
    <row r="11" spans="1:18" ht="15" customHeight="1">
      <c r="A11" s="506" t="str">
        <f>VLOOKUP('Nemo překlady'!A6,'Nemo překlady'!A:D,VLOOKUP($Q$3,'Nemo překlady'!$G$1:$H$4,2,0),0)</f>
        <v>Téléphone</v>
      </c>
      <c r="B11" s="552"/>
      <c r="C11" s="550"/>
      <c r="D11" s="550"/>
      <c r="E11" s="550"/>
      <c r="F11" s="551"/>
      <c r="H11" s="543"/>
      <c r="I11" s="544"/>
      <c r="J11" s="492"/>
      <c r="K11" s="493"/>
      <c r="L11" s="494"/>
      <c r="M11" s="101"/>
      <c r="N11" s="101"/>
    </row>
    <row r="12" spans="1:18" ht="15" customHeight="1">
      <c r="A12" s="506"/>
      <c r="B12" s="552"/>
      <c r="C12" s="550"/>
      <c r="D12" s="550"/>
      <c r="E12" s="550"/>
      <c r="F12" s="551"/>
      <c r="H12" s="495" t="str">
        <f>VLOOKUP('Nemo překlady'!A12,'Nemo překlady'!A:D,VLOOKUP($Q$3,'Nemo překlady'!$G$1:$H$4,2,0),0)</f>
        <v>Adresse de livraison</v>
      </c>
      <c r="I12" s="496"/>
      <c r="J12" s="501"/>
      <c r="K12" s="502"/>
      <c r="L12" s="503"/>
      <c r="M12" s="101"/>
      <c r="N12" s="101"/>
    </row>
    <row r="13" spans="1:18" ht="15" customHeight="1">
      <c r="A13" s="506" t="str">
        <f>VLOOKUP('Nemo překlady'!A7,'Nemo překlady'!A:D,VLOOKUP($Q$3,'Nemo překlady'!$G$1:$H$4,2,0),0)</f>
        <v>Date de livraison</v>
      </c>
      <c r="B13" s="552"/>
      <c r="C13" s="550"/>
      <c r="D13" s="550"/>
      <c r="E13" s="550"/>
      <c r="F13" s="551"/>
      <c r="H13" s="497"/>
      <c r="I13" s="498"/>
      <c r="J13" s="501"/>
      <c r="K13" s="502"/>
      <c r="L13" s="503"/>
      <c r="M13" s="101"/>
      <c r="N13" s="101"/>
    </row>
    <row r="14" spans="1:18" ht="15" customHeight="1" thickBot="1">
      <c r="A14" s="508"/>
      <c r="B14" s="553"/>
      <c r="C14" s="554"/>
      <c r="D14" s="554"/>
      <c r="E14" s="554"/>
      <c r="F14" s="555"/>
      <c r="H14" s="499"/>
      <c r="I14" s="500"/>
      <c r="J14" s="514"/>
      <c r="K14" s="515"/>
      <c r="L14" s="516"/>
      <c r="M14" s="101"/>
      <c r="N14" s="101"/>
    </row>
    <row r="15" spans="1:18" ht="21.75" customHeight="1" thickBot="1">
      <c r="A15" s="102"/>
      <c r="B15" s="102"/>
      <c r="C15" s="103"/>
      <c r="D15" s="103"/>
      <c r="E15" s="517"/>
      <c r="F15" s="517"/>
      <c r="G15" s="517"/>
      <c r="H15" s="517"/>
      <c r="I15" s="517"/>
      <c r="J15" s="101"/>
      <c r="K15" s="101"/>
      <c r="L15" s="101"/>
      <c r="M15" s="101"/>
      <c r="N15" s="101"/>
      <c r="P15" s="102"/>
      <c r="Q15" s="102"/>
    </row>
    <row r="16" spans="1:18" s="105" customFormat="1" ht="36.75" customHeight="1" thickBot="1">
      <c r="A16" s="382" t="str">
        <f>VLOOKUP('Nemo překlady'!A13,'Nemo překlady'!A:D,VLOOKUP($Q$3,'Nemo překlady'!$G$1:$H$4,2,0),0)</f>
        <v>Repere</v>
      </c>
      <c r="B16" s="383" t="str">
        <f>VLOOKUP('Nemo překlady'!A14,'Nemo překlady'!A:D,VLOOKUP($Q$3,'Nemo překlady'!$G$1:$H$4,2,0),0)</f>
        <v>Pcs</v>
      </c>
      <c r="C16" s="384" t="str">
        <f>VLOOKUP('Nemo překlady'!A15,'Nemo překlady'!A:D,VLOOKUP($Q$3,'Nemo překlady'!$G$1:$H$4,2,0),0)</f>
        <v>Type de produit</v>
      </c>
      <c r="D16" s="384" t="str">
        <f>VLOOKUP('Nemo překlady'!A16,'Nemo překlady'!A:D,VLOOKUP($Q$3,'Nemo překlady'!$G$1:$H$4,2,0),0)</f>
        <v>Diametre de tube</v>
      </c>
      <c r="E16" s="384" t="str">
        <f>VLOOKUP('Nemo překlady'!A17,'Nemo překlady'!A:D,VLOOKUP($Q$3,'Nemo překlady'!$G$1:$H$4,2,0),0)</f>
        <v>Largeur en mm</v>
      </c>
      <c r="F16" s="384" t="str">
        <f>VLOOKUP('Nemo překlady'!A18,'Nemo překlady'!A:D,VLOOKUP($Q$3,'Nemo překlady'!$G$1:$H$4,2,0),0)</f>
        <v>hauteur en mm</v>
      </c>
      <c r="G16" s="384" t="str">
        <f>VLOOKUP('Nemo překlady'!A19,'Nemo překlady'!A:D,VLOOKUP($Q$3,'Nemo překlady'!$G$1:$H$4,2,0),0)</f>
        <v>Commande L/P</v>
      </c>
      <c r="H16" s="384" t="str">
        <f>VLOOKUP('Nemo překlady'!A20,'Nemo překlady'!A:D,VLOOKUP($Q$3,'Nemo překlady'!$G$1:$H$4,2,0),0)</f>
        <v>longeur de manoeuvre en mm</v>
      </c>
      <c r="I16" s="384" t="str">
        <f>VLOOKUP('Nemo překlady'!A21,'Nemo překlady'!A:D,VLOOKUP($Q$3,'Nemo překlady'!$G$1:$H$4,2,0),0)</f>
        <v>Couleur de tissu</v>
      </c>
      <c r="J16" s="384" t="str">
        <f>VLOOKUP('Nemo překlady'!A22,'Nemo překlady'!A:D,VLOOKUP($Q$3,'Nemo překlady'!$G$1:$H$4,2,0),0)</f>
        <v>Enroulement de tissu</v>
      </c>
      <c r="K16" s="384" t="str">
        <f>VLOOKUP('Nemo překlady'!A23,'Nemo překlady'!A:D,VLOOKUP($Q$3,'Nemo překlady'!$G$1:$H$4,2,0),0)</f>
        <v>barre finale</v>
      </c>
      <c r="L16" s="384" t="str">
        <f>VLOOKUP('Nemo překlady'!A24,'Nemo překlady'!A:D,VLOOKUP($Q$3,'Nemo překlady'!$G$1:$H$4,2,0),0)</f>
        <v>couleur de composants laqués</v>
      </c>
      <c r="M16" s="384" t="str">
        <f>VLOOKUP('Nemo překlady'!A25,'Nemo překlady'!A:D,VLOOKUP($Q$3,'Nemo překlady'!$G$1:$H$4,2,0),0)</f>
        <v>Fixation</v>
      </c>
      <c r="N16" s="402" t="s">
        <v>895</v>
      </c>
      <c r="O16" s="385" t="str">
        <f>VLOOKUP('Nemo překlady'!A26,'Nemo překlady'!A:D,VLOOKUP($Q$3,'Nemo překlady'!$G$1:$H$4,2,0),0)</f>
        <v>vérification de largeur</v>
      </c>
      <c r="P16" s="386" t="str">
        <f>VLOOKUP('Nemo překlady'!A27,'Nemo překlady'!A:D,VLOOKUP($Q$3,'Nemo překlady'!$G$1:$H$4,2,0),0)</f>
        <v>vérification de hauteur</v>
      </c>
      <c r="Q16" s="386" t="str">
        <f>VLOOKUP('Nemo překlady'!A28,'Nemo překlady'!A:D,VLOOKUP($Q$3,'Nemo překlady'!$G$1:$H$4,2,0),0)</f>
        <v>Notes</v>
      </c>
      <c r="R16" s="104"/>
    </row>
    <row r="17" spans="1:18" ht="15" customHeight="1" thickBot="1">
      <c r="A17" s="106">
        <v>1</v>
      </c>
      <c r="B17" s="106">
        <v>2</v>
      </c>
      <c r="C17" s="106">
        <v>3</v>
      </c>
      <c r="D17" s="106">
        <v>4</v>
      </c>
      <c r="E17" s="106">
        <v>5</v>
      </c>
      <c r="F17" s="106">
        <v>6</v>
      </c>
      <c r="G17" s="106">
        <v>7</v>
      </c>
      <c r="H17" s="106">
        <v>8</v>
      </c>
      <c r="I17" s="106">
        <v>9</v>
      </c>
      <c r="J17" s="106">
        <v>10</v>
      </c>
      <c r="K17" s="106">
        <v>11</v>
      </c>
      <c r="L17" s="106">
        <v>12</v>
      </c>
      <c r="M17" s="106">
        <v>13</v>
      </c>
      <c r="N17" s="106">
        <v>14</v>
      </c>
      <c r="O17" s="107"/>
      <c r="Q17" s="102"/>
      <c r="R17" s="102"/>
    </row>
    <row r="18" spans="1:18" ht="21" customHeight="1">
      <c r="A18" s="133"/>
      <c r="B18" s="109"/>
      <c r="C18" s="163" t="str">
        <f>IF($B18=""," ","RRb")</f>
        <v xml:space="preserve"> </v>
      </c>
      <c r="D18" s="163" t="str">
        <f>IF($B18=""," ",15)</f>
        <v xml:space="preserve"> </v>
      </c>
      <c r="E18" s="110"/>
      <c r="F18" s="110"/>
      <c r="G18" s="111"/>
      <c r="H18" s="110"/>
      <c r="I18" s="111"/>
      <c r="J18" s="111"/>
      <c r="K18" s="111"/>
      <c r="L18" s="111"/>
      <c r="M18" s="111"/>
      <c r="N18" s="399"/>
      <c r="O18" s="166" t="str">
        <f>IF($I18&lt;&gt;"",IF(($E18*$F18/1000000*VLOOKUP($I18,help_látky!$A$3:$C$143,3,FALSE))&lt;=VLOOKUP($D18,help_látky!$G$3:$J$8,4,FALSE),IF($E18&lt;=VLOOKUP($D18,help_látky!$G$3:$J$8,3,FALSE),"OK","Překročena max.šířka trubky"),"Překročena max.hmotnost na trubku"),"")</f>
        <v/>
      </c>
      <c r="P18" s="370" t="str">
        <f>IF($I18&lt;&gt;"",IF(OR(AND(VLOOKUP($I18,help_látky!$A$3:$C$143,3,FALSE)&lt;=help_látky!$K$1,$F18&lt;=VLOOKUP($D18,help_látky!$G$2:$L$8,5,FALSE)),AND(VLOOKUP($I18,help_látky!$A$3:$C$143,3,FALSE)&gt;help_látky!$K$1,$F18&lt;=VLOOKUP($D18,help_látky!$G$2:$L$8,6,FALSE))),"OK","Překročena max.výška látky"),"")</f>
        <v/>
      </c>
      <c r="Q18" s="367"/>
      <c r="R18" s="102"/>
    </row>
    <row r="19" spans="1:18" ht="21" customHeight="1">
      <c r="A19" s="134"/>
      <c r="B19" s="113"/>
      <c r="C19" s="164" t="str">
        <f t="shared" ref="C19:C28" si="0">IF($B19=""," ","RRb")</f>
        <v xml:space="preserve"> </v>
      </c>
      <c r="D19" s="165" t="str">
        <f t="shared" ref="D19:D28" si="1">IF($B19=""," ",15)</f>
        <v xml:space="preserve"> </v>
      </c>
      <c r="E19" s="114"/>
      <c r="F19" s="114"/>
      <c r="G19" s="115"/>
      <c r="H19" s="114"/>
      <c r="I19" s="115"/>
      <c r="J19" s="115"/>
      <c r="K19" s="115"/>
      <c r="L19" s="115"/>
      <c r="M19" s="115"/>
      <c r="N19" s="400"/>
      <c r="O19" s="167" t="str">
        <f>IF($I19&lt;&gt;"",IF(($E19*$F19/1000000*VLOOKUP($I19,help_látky!$A$3:$C$143,3,FALSE))&lt;=VLOOKUP($D19,help_látky!$G$3:$J$8,4,FALSE),IF($E19&lt;=VLOOKUP($D19,help_látky!$G$3:$J$8,3,FALSE),"OK","Překročili jste max.šířku trubky"),"Překročili jste max.hmotnost na trubku"),"")</f>
        <v/>
      </c>
      <c r="P19" s="371" t="str">
        <f>IF($I19&lt;&gt;"",IF(OR(AND(VLOOKUP($I19,help_látky!$A$3:$C$143,3,FALSE)&lt;=help_látky!$K$1,$F19&lt;=VLOOKUP($D19,help_látky!$G$2:$L$8,5,FALSE)),AND(VLOOKUP($I19,help_látky!$A$3:$C$143,3,FALSE)&gt;help_látky!$K$1,$F19&lt;=VLOOKUP($D19,help_látky!$G$2:$L$8,6,FALSE))),"OK","Překročena max.výška látky"),"")</f>
        <v/>
      </c>
      <c r="Q19" s="368"/>
      <c r="R19" s="102"/>
    </row>
    <row r="20" spans="1:18" ht="21" customHeight="1">
      <c r="A20" s="134"/>
      <c r="B20" s="113"/>
      <c r="C20" s="165" t="str">
        <f t="shared" si="0"/>
        <v xml:space="preserve"> </v>
      </c>
      <c r="D20" s="165" t="str">
        <f t="shared" si="1"/>
        <v xml:space="preserve"> </v>
      </c>
      <c r="E20" s="114"/>
      <c r="F20" s="114"/>
      <c r="G20" s="115"/>
      <c r="H20" s="114"/>
      <c r="I20" s="115"/>
      <c r="J20" s="115"/>
      <c r="K20" s="115"/>
      <c r="L20" s="115"/>
      <c r="M20" s="115"/>
      <c r="N20" s="400"/>
      <c r="O20" s="167" t="str">
        <f>IF($I20&lt;&gt;"",IF(($E20*$F20/1000000*VLOOKUP($I20,help_látky!$A$3:$C$143,3,FALSE))&lt;=VLOOKUP($D20,help_látky!$G$3:$J$8,4,FALSE),IF($E20&lt;=VLOOKUP($D20,help_látky!$G$3:$J$8,3,FALSE),"OK","Překročili jste max.šířku trubky"),"Překročili jste max.hmotnost na trubku"),"")</f>
        <v/>
      </c>
      <c r="P20" s="371" t="str">
        <f>IF($I20&lt;&gt;"",IF(OR(AND(VLOOKUP($I20,help_látky!$A$3:$C$143,3,FALSE)&lt;=help_látky!$K$1,$F20&lt;=VLOOKUP($D20,help_látky!$G$2:$L$8,5,FALSE)),AND(VLOOKUP($I20,help_látky!$A$3:$C$143,3,FALSE)&gt;help_látky!$K$1,$F20&lt;=VLOOKUP($D20,help_látky!$G$2:$L$8,6,FALSE))),"OK","Překročena max.výška látky"),"")</f>
        <v/>
      </c>
      <c r="Q20" s="368"/>
      <c r="R20" s="102"/>
    </row>
    <row r="21" spans="1:18" ht="21" customHeight="1">
      <c r="A21" s="134"/>
      <c r="B21" s="113"/>
      <c r="C21" s="165" t="str">
        <f t="shared" si="0"/>
        <v xml:space="preserve"> </v>
      </c>
      <c r="D21" s="165" t="str">
        <f t="shared" si="1"/>
        <v xml:space="preserve"> </v>
      </c>
      <c r="E21" s="114"/>
      <c r="F21" s="114"/>
      <c r="G21" s="115"/>
      <c r="H21" s="114"/>
      <c r="I21" s="115"/>
      <c r="J21" s="115"/>
      <c r="K21" s="115"/>
      <c r="L21" s="115"/>
      <c r="M21" s="115"/>
      <c r="N21" s="400"/>
      <c r="O21" s="167" t="str">
        <f>IF($I21&lt;&gt;"",IF(($E21*$F21/1000000*VLOOKUP($I21,help_látky!$A$3:$C$143,3,FALSE))&lt;=VLOOKUP($D21,help_látky!$G$3:$J$8,4,FALSE),IF($E21&lt;=VLOOKUP($D21,help_látky!$G$3:$J$8,3,FALSE),"OK","Překročili jste max.šířku trubky"),"Překročili jste max.hmotnost na trubku"),"")</f>
        <v/>
      </c>
      <c r="P21" s="371" t="str">
        <f>IF($I21&lt;&gt;"",IF(OR(AND(VLOOKUP($I21,help_látky!$A$3:$C$143,3,FALSE)&lt;=help_látky!$K$1,$F21&lt;=VLOOKUP($D21,help_látky!$G$2:$L$8,5,FALSE)),AND(VLOOKUP($I21,help_látky!$A$3:$C$143,3,FALSE)&gt;help_látky!$K$1,$F21&lt;=VLOOKUP($D21,help_látky!$G$2:$L$8,6,FALSE))),"OK","Překročena max.výška látky"),"")</f>
        <v/>
      </c>
      <c r="Q21" s="368"/>
      <c r="R21" s="102"/>
    </row>
    <row r="22" spans="1:18" ht="21" customHeight="1">
      <c r="A22" s="134"/>
      <c r="B22" s="113"/>
      <c r="C22" s="165" t="str">
        <f t="shared" si="0"/>
        <v xml:space="preserve"> </v>
      </c>
      <c r="D22" s="165" t="str">
        <f t="shared" si="1"/>
        <v xml:space="preserve"> </v>
      </c>
      <c r="E22" s="114"/>
      <c r="F22" s="114"/>
      <c r="G22" s="115"/>
      <c r="H22" s="114"/>
      <c r="I22" s="115"/>
      <c r="J22" s="115"/>
      <c r="K22" s="115"/>
      <c r="L22" s="115"/>
      <c r="M22" s="115"/>
      <c r="N22" s="400"/>
      <c r="O22" s="167" t="str">
        <f>IF($I22&lt;&gt;"",IF(($E22*$F22/1000000*VLOOKUP($I22,help_látky!$A$3:$C$143,3,FALSE))&lt;=VLOOKUP($D22,help_látky!$G$3:$J$8,4,FALSE),IF($E22&lt;=VLOOKUP($D22,help_látky!$G$3:$J$8,3,FALSE),"OK","Překročili jste max.šířku trubky"),"Překročili jste max.hmotnost na trubku"),"")</f>
        <v/>
      </c>
      <c r="P22" s="371" t="str">
        <f>IF($I22&lt;&gt;"",IF(OR(AND(VLOOKUP($I22,help_látky!$A$3:$C$143,3,FALSE)&lt;=help_látky!$K$1,$F22&lt;=VLOOKUP($D22,help_látky!$G$2:$L$8,5,FALSE)),AND(VLOOKUP($I22,help_látky!$A$3:$C$143,3,FALSE)&gt;help_látky!$K$1,$F22&lt;=VLOOKUP($D22,help_látky!$G$2:$L$8,6,FALSE))),"OK","Překročena max.výška látky"),"")</f>
        <v/>
      </c>
      <c r="Q22" s="368"/>
      <c r="R22" s="102"/>
    </row>
    <row r="23" spans="1:18" ht="21" customHeight="1">
      <c r="A23" s="134"/>
      <c r="B23" s="113"/>
      <c r="C23" s="165" t="str">
        <f t="shared" si="0"/>
        <v xml:space="preserve"> </v>
      </c>
      <c r="D23" s="165" t="str">
        <f t="shared" si="1"/>
        <v xml:space="preserve"> </v>
      </c>
      <c r="E23" s="114"/>
      <c r="F23" s="114"/>
      <c r="G23" s="115"/>
      <c r="H23" s="114"/>
      <c r="I23" s="115"/>
      <c r="J23" s="115"/>
      <c r="K23" s="115"/>
      <c r="L23" s="115"/>
      <c r="M23" s="115"/>
      <c r="N23" s="400"/>
      <c r="O23" s="167" t="str">
        <f>IF($I23&lt;&gt;"",IF(($E23*$F23/1000000*VLOOKUP($I23,help_látky!$A$3:$C$143,3,FALSE))&lt;=VLOOKUP($D23,help_látky!$G$3:$J$8,4,FALSE),IF($E23&lt;=VLOOKUP($D23,help_látky!$G$3:$J$8,3,FALSE),"OK","Překročili jste max.šířku trubky"),"Překročili jste max.hmotnost na trubku"),"")</f>
        <v/>
      </c>
      <c r="P23" s="371" t="str">
        <f>IF($I23&lt;&gt;"",IF(OR(AND(VLOOKUP($I23,help_látky!$A$3:$C$143,3,FALSE)&lt;=help_látky!$K$1,$F23&lt;=VLOOKUP($D23,help_látky!$G$2:$L$8,5,FALSE)),AND(VLOOKUP($I23,help_látky!$A$3:$C$143,3,FALSE)&gt;help_látky!$K$1,$F23&lt;=VLOOKUP($D23,help_látky!$G$2:$L$8,6,FALSE))),"OK","Překročena max.výška látky"),"")</f>
        <v/>
      </c>
      <c r="Q23" s="368"/>
      <c r="R23" s="102"/>
    </row>
    <row r="24" spans="1:18" ht="21" customHeight="1">
      <c r="A24" s="134"/>
      <c r="B24" s="113"/>
      <c r="C24" s="165" t="str">
        <f t="shared" si="0"/>
        <v xml:space="preserve"> </v>
      </c>
      <c r="D24" s="165" t="str">
        <f t="shared" si="1"/>
        <v xml:space="preserve"> </v>
      </c>
      <c r="E24" s="114"/>
      <c r="F24" s="114"/>
      <c r="G24" s="115"/>
      <c r="H24" s="114"/>
      <c r="I24" s="115"/>
      <c r="J24" s="115"/>
      <c r="K24" s="115"/>
      <c r="L24" s="115"/>
      <c r="M24" s="115"/>
      <c r="N24" s="400"/>
      <c r="O24" s="167" t="str">
        <f>IF($I24&lt;&gt;"",IF(($E24*$F24/1000000*VLOOKUP($I24,help_látky!$A$3:$C$143,3,FALSE))&lt;=VLOOKUP($D24,help_látky!$G$3:$J$8,4,FALSE),IF($E24&lt;=VLOOKUP($D24,help_látky!$G$3:$J$8,3,FALSE),"OK","Překročili jste max.šířku trubky"),"Překročili jste max.hmotnost na trubku"),"")</f>
        <v/>
      </c>
      <c r="P24" s="371" t="str">
        <f>IF($I24&lt;&gt;"",IF(OR(AND(VLOOKUP($I24,help_látky!$A$3:$C$143,3,FALSE)&lt;=help_látky!$K$1,$F24&lt;=VLOOKUP($D24,help_látky!$G$2:$L$8,5,FALSE)),AND(VLOOKUP($I24,help_látky!$A$3:$C$143,3,FALSE)&gt;help_látky!$K$1,$F24&lt;=VLOOKUP($D24,help_látky!$G$2:$L$8,6,FALSE))),"OK","Překročena max.výška látky"),"")</f>
        <v/>
      </c>
      <c r="Q24" s="368"/>
      <c r="R24" s="102"/>
    </row>
    <row r="25" spans="1:18" ht="21" customHeight="1">
      <c r="A25" s="134"/>
      <c r="B25" s="113"/>
      <c r="C25" s="165" t="str">
        <f t="shared" si="0"/>
        <v xml:space="preserve"> </v>
      </c>
      <c r="D25" s="165" t="str">
        <f t="shared" si="1"/>
        <v xml:space="preserve"> </v>
      </c>
      <c r="E25" s="114"/>
      <c r="F25" s="114"/>
      <c r="G25" s="115"/>
      <c r="H25" s="114"/>
      <c r="I25" s="115"/>
      <c r="J25" s="115"/>
      <c r="K25" s="115"/>
      <c r="L25" s="115"/>
      <c r="M25" s="115"/>
      <c r="N25" s="400"/>
      <c r="O25" s="167" t="str">
        <f>IF($I25&lt;&gt;"",IF(($E25*$F25/1000000*VLOOKUP($I25,help_látky!$A$3:$C$143,3,FALSE))&lt;=VLOOKUP($D25,help_látky!$G$3:$J$8,4,FALSE),IF($E25&lt;=VLOOKUP($D25,help_látky!$G$3:$J$8,3,FALSE),"OK","Překročili jste max.šířku trubky"),"Překročili jste max.hmotnost na trubku"),"")</f>
        <v/>
      </c>
      <c r="P25" s="371" t="str">
        <f>IF($I25&lt;&gt;"",IF(OR(AND(VLOOKUP($I25,help_látky!$A$3:$C$143,3,FALSE)&lt;=help_látky!$K$1,$F25&lt;=VLOOKUP($D25,help_látky!$G$2:$L$8,5,FALSE)),AND(VLOOKUP($I25,help_látky!$A$3:$C$143,3,FALSE)&gt;help_látky!$K$1,$F25&lt;=VLOOKUP($D25,help_látky!$G$2:$L$8,6,FALSE))),"OK","Překročena max.výška látky"),"")</f>
        <v/>
      </c>
      <c r="Q25" s="368"/>
      <c r="R25" s="102"/>
    </row>
    <row r="26" spans="1:18" ht="21" customHeight="1">
      <c r="A26" s="134"/>
      <c r="B26" s="113"/>
      <c r="C26" s="165" t="str">
        <f t="shared" si="0"/>
        <v xml:space="preserve"> </v>
      </c>
      <c r="D26" s="165" t="str">
        <f t="shared" si="1"/>
        <v xml:space="preserve"> </v>
      </c>
      <c r="E26" s="114"/>
      <c r="F26" s="114"/>
      <c r="G26" s="115"/>
      <c r="H26" s="114"/>
      <c r="I26" s="115"/>
      <c r="J26" s="115"/>
      <c r="K26" s="115"/>
      <c r="L26" s="115"/>
      <c r="M26" s="115"/>
      <c r="N26" s="400"/>
      <c r="O26" s="167" t="str">
        <f>IF($I26&lt;&gt;"",IF(($E26*$F26/1000000*VLOOKUP($I26,help_látky!$A$3:$C$143,3,FALSE))&lt;=VLOOKUP($D26,help_látky!$G$3:$J$8,4,FALSE),IF($E26&lt;=VLOOKUP($D26,help_látky!$G$3:$J$8,3,FALSE),"OK","Překročili jste max.šířku trubky"),"Překročili jste max.hmotnost na trubku"),"")</f>
        <v/>
      </c>
      <c r="P26" s="371" t="str">
        <f>IF($I26&lt;&gt;"",IF(OR(AND(VLOOKUP($I26,help_látky!$A$3:$C$143,3,FALSE)&lt;=help_látky!$K$1,$F26&lt;=VLOOKUP($D26,help_látky!$G$2:$L$8,5,FALSE)),AND(VLOOKUP($I26,help_látky!$A$3:$C$143,3,FALSE)&gt;help_látky!$K$1,$F26&lt;=VLOOKUP($D26,help_látky!$G$2:$L$8,6,FALSE))),"OK","Překročena max.výška látky"),"")</f>
        <v/>
      </c>
      <c r="Q26" s="368"/>
      <c r="R26" s="102"/>
    </row>
    <row r="27" spans="1:18" ht="21" customHeight="1">
      <c r="A27" s="134"/>
      <c r="B27" s="113"/>
      <c r="C27" s="165" t="str">
        <f t="shared" si="0"/>
        <v xml:space="preserve"> </v>
      </c>
      <c r="D27" s="165" t="str">
        <f t="shared" si="1"/>
        <v xml:space="preserve"> </v>
      </c>
      <c r="E27" s="114"/>
      <c r="F27" s="114"/>
      <c r="G27" s="115"/>
      <c r="H27" s="114"/>
      <c r="I27" s="115"/>
      <c r="J27" s="115"/>
      <c r="K27" s="115"/>
      <c r="L27" s="115"/>
      <c r="M27" s="115"/>
      <c r="N27" s="400"/>
      <c r="O27" s="167" t="str">
        <f>IF($I27&lt;&gt;"",IF(($E27*$F27/1000000*VLOOKUP($I27,help_látky!$A$3:$C$143,3,FALSE))&lt;=VLOOKUP($D27,help_látky!$G$3:$J$8,4,FALSE),IF($E27&lt;=VLOOKUP($D27,help_látky!$G$3:$J$8,3,FALSE),"OK","Překročili jste max.šířku trubky"),"Překročili jste max.hmotnost na trubku"),"")</f>
        <v/>
      </c>
      <c r="P27" s="371" t="str">
        <f>IF($I27&lt;&gt;"",IF(OR(AND(VLOOKUP($I27,help_látky!$A$3:$C$143,3,FALSE)&lt;=help_látky!$K$1,$F27&lt;=VLOOKUP($D27,help_látky!$G$2:$L$8,5,FALSE)),AND(VLOOKUP($I27,help_látky!$A$3:$C$143,3,FALSE)&gt;help_látky!$K$1,$F27&lt;=VLOOKUP($D27,help_látky!$G$2:$L$8,6,FALSE))),"OK","Překročena max.výška látky"),"")</f>
        <v/>
      </c>
      <c r="Q27" s="368"/>
      <c r="R27" s="102"/>
    </row>
    <row r="28" spans="1:18" ht="21" customHeight="1" thickBot="1">
      <c r="A28" s="135"/>
      <c r="B28" s="117"/>
      <c r="C28" s="164" t="str">
        <f t="shared" si="0"/>
        <v xml:space="preserve"> </v>
      </c>
      <c r="D28" s="164" t="str">
        <f t="shared" si="1"/>
        <v xml:space="preserve"> </v>
      </c>
      <c r="E28" s="118"/>
      <c r="F28" s="118"/>
      <c r="G28" s="119"/>
      <c r="H28" s="118"/>
      <c r="I28" s="119"/>
      <c r="J28" s="119"/>
      <c r="K28" s="119"/>
      <c r="L28" s="119"/>
      <c r="M28" s="119"/>
      <c r="N28" s="401"/>
      <c r="O28" s="168" t="str">
        <f>IF($I28&lt;&gt;"",IF(($E28*$F28/1000000*VLOOKUP($I28,help_látky!$A$3:$C$143,3,FALSE))&lt;=VLOOKUP($D28,help_látky!$G$3:$J$8,4,FALSE),IF($E28&lt;=VLOOKUP($D28,help_látky!$G$3:$J$8,3,FALSE),"OK","Překročili jste max.šířku trubky"),"Překročili jste max.hmotnost na trubku"),"")</f>
        <v/>
      </c>
      <c r="P28" s="372" t="str">
        <f>IF($I28&lt;&gt;"",IF(OR(AND(VLOOKUP($I28,help_látky!$A$3:$C$143,3,FALSE)&lt;=help_látky!$K$1,$F28&lt;=VLOOKUP($D28,help_látky!$G$2:$L$8,5,FALSE)),AND(VLOOKUP($I28,help_látky!$A$3:$C$143,3,FALSE)&gt;help_látky!$K$1,$F28&lt;=VLOOKUP($D28,help_látky!$G$2:$L$8,6,FALSE))),"OK","Překročena max.výška látky"),"")</f>
        <v/>
      </c>
      <c r="Q28" s="369"/>
      <c r="R28" s="102"/>
    </row>
    <row r="29" spans="1:18" ht="15" customHeight="1">
      <c r="A29" s="518" t="str">
        <f>VLOOKUP('Nemo překlady'!A29,'Nemo překlady'!A:D,VLOOKUP($Q$3,'Nemo překlady'!$G$1:$H$4,2,0),0)</f>
        <v>Notes:</v>
      </c>
      <c r="B29" s="519"/>
      <c r="C29" s="519"/>
      <c r="D29" s="519"/>
      <c r="E29" s="519"/>
      <c r="F29" s="519"/>
      <c r="G29" s="519"/>
      <c r="H29" s="519"/>
      <c r="I29" s="519"/>
      <c r="J29" s="519"/>
      <c r="K29" s="519"/>
      <c r="L29" s="519"/>
      <c r="M29" s="519"/>
      <c r="N29" s="519"/>
      <c r="O29" s="519"/>
      <c r="P29" s="519"/>
      <c r="Q29" s="520"/>
    </row>
    <row r="30" spans="1:18" ht="15" customHeight="1">
      <c r="A30" s="521"/>
      <c r="B30" s="522"/>
      <c r="C30" s="522"/>
      <c r="D30" s="522"/>
      <c r="E30" s="522"/>
      <c r="F30" s="522"/>
      <c r="G30" s="522"/>
      <c r="H30" s="522"/>
      <c r="I30" s="522"/>
      <c r="J30" s="522"/>
      <c r="K30" s="522"/>
      <c r="L30" s="522"/>
      <c r="M30" s="522"/>
      <c r="N30" s="522"/>
      <c r="O30" s="522"/>
      <c r="P30" s="522"/>
      <c r="Q30" s="523"/>
    </row>
    <row r="31" spans="1:18" ht="15" customHeight="1" thickBot="1">
      <c r="A31" s="524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6"/>
    </row>
    <row r="32" spans="1:18" ht="21" customHeight="1">
      <c r="A32" s="86"/>
      <c r="B32" s="86"/>
      <c r="C32" s="120"/>
      <c r="D32" s="120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P32" s="102"/>
      <c r="Q32" s="102"/>
    </row>
    <row r="33" spans="1:17" ht="21.75" customHeight="1">
      <c r="A33" s="387" t="str">
        <f>VLOOKUP('Nemo překlady'!A30,'Nemo překlady'!A:D,VLOOKUP($Q$3,'Nemo překlady'!$G$1:$H$4,2,0),0)</f>
        <v>Notes expliquatives:</v>
      </c>
      <c r="B33" s="86"/>
      <c r="C33" s="120"/>
      <c r="D33" s="120"/>
      <c r="E33" s="121"/>
      <c r="F33" s="121"/>
      <c r="G33" s="121"/>
      <c r="H33" s="121"/>
      <c r="I33" s="121"/>
      <c r="J33" s="101"/>
      <c r="K33" s="101"/>
      <c r="L33" s="101"/>
      <c r="M33" s="101"/>
      <c r="N33" s="101"/>
      <c r="P33" s="102"/>
      <c r="Q33" s="102"/>
    </row>
    <row r="34" spans="1:17" ht="13.5" customHeight="1">
      <c r="A34" s="388" t="str">
        <f>VLOOKUP('Nemo překlady'!A31,'Nemo překlady'!A:D,VLOOKUP($Q$3,'Nemo překlady'!$G$1:$H$4,2,0),0)</f>
        <v>4) si nécessaire l´harmonisation de motifs pour des tissus avec les motifs, nécessaire a noter: HARMONISATION, le meme diametre de tube doit etre choisi</v>
      </c>
      <c r="B34" s="86"/>
      <c r="C34" s="120"/>
      <c r="D34" s="120"/>
      <c r="E34" s="121"/>
      <c r="F34" s="121"/>
      <c r="G34" s="121"/>
      <c r="H34" s="121"/>
      <c r="I34" s="121"/>
      <c r="J34" s="123"/>
      <c r="K34" s="123"/>
      <c r="L34" s="101"/>
      <c r="M34" s="101"/>
      <c r="N34" s="101"/>
      <c r="P34" s="102"/>
      <c r="Q34" s="102"/>
    </row>
    <row r="35" spans="1:17" s="86" customFormat="1" ht="13.5" customHeight="1">
      <c r="A35" s="388" t="str">
        <f>VLOOKUP('Nemo překlady'!A32,'Nemo překlady'!A:D,VLOOKUP($Q$3,'Nemo překlady'!$G$1:$H$4,2,0),0)</f>
        <v>7) choisissez la coté de manoeuvre de la vue frontale de l´intérieur</v>
      </c>
      <c r="C35" s="120"/>
      <c r="D35" s="120"/>
      <c r="E35" s="121"/>
      <c r="F35" s="121"/>
      <c r="G35" s="121"/>
      <c r="H35" s="121"/>
      <c r="I35" s="121"/>
      <c r="J35" s="123"/>
      <c r="K35" s="123"/>
      <c r="L35" s="123"/>
      <c r="M35" s="123"/>
      <c r="N35" s="123"/>
      <c r="P35" s="102"/>
      <c r="Q35" s="102"/>
    </row>
    <row r="36" spans="1:17" s="86" customFormat="1" ht="13.5" customHeight="1">
      <c r="A36" s="122" t="s">
        <v>1081</v>
      </c>
      <c r="C36" s="120"/>
      <c r="D36" s="120"/>
      <c r="E36" s="121"/>
      <c r="F36" s="121"/>
      <c r="G36" s="121"/>
      <c r="H36" s="121"/>
      <c r="I36" s="121"/>
      <c r="J36" s="123"/>
      <c r="K36" s="123"/>
      <c r="L36" s="123"/>
      <c r="M36" s="123"/>
      <c r="N36" s="123"/>
      <c r="P36" s="102"/>
      <c r="Q36" s="102"/>
    </row>
    <row r="37" spans="1:17" s="86" customFormat="1" ht="13.5" customHeight="1">
      <c r="A37" s="388" t="str">
        <f>VLOOKUP('Nemo překlady'!A33,'Nemo překlady'!A:D,VLOOKUP($Q$3,'Nemo překlady'!$G$1:$H$4,2,0),0)</f>
        <v>9) choisissez la couleur de tissu dans les options préparés; la teinte de couleurs peut se différer en peu dans les livraisons individuelles</v>
      </c>
      <c r="C37" s="120"/>
      <c r="D37" s="120"/>
      <c r="E37" s="121"/>
      <c r="F37" s="121"/>
      <c r="G37" s="121"/>
      <c r="H37" s="121"/>
      <c r="I37" s="121"/>
      <c r="J37" s="123"/>
      <c r="K37" s="123"/>
      <c r="L37" s="123"/>
      <c r="M37" s="123"/>
      <c r="N37" s="123"/>
      <c r="P37" s="102"/>
      <c r="Q37" s="102"/>
    </row>
    <row r="38" spans="1:17" s="86" customFormat="1" ht="13.5" customHeight="1">
      <c r="A38" s="388" t="str">
        <f>VLOOKUP('Nemo překlady'!A34,'Nemo překlady'!A:D,VLOOKUP($Q$3,'Nemo překlady'!$G$1:$H$4,2,0),0)</f>
        <v>10) choisissez l´enroulement de tissu, plus d´informations  instructions PAGE 1</v>
      </c>
      <c r="C38" s="120"/>
      <c r="D38" s="120"/>
      <c r="E38" s="121"/>
      <c r="F38" s="121"/>
      <c r="G38" s="121"/>
      <c r="H38" s="121"/>
      <c r="I38" s="121"/>
      <c r="J38" s="123"/>
      <c r="K38" s="123"/>
      <c r="L38" s="123"/>
      <c r="M38" s="123"/>
      <c r="N38" s="123"/>
      <c r="P38" s="102"/>
      <c r="Q38" s="102"/>
    </row>
    <row r="39" spans="1:17" s="86" customFormat="1" ht="13.5" customHeight="1">
      <c r="A39" s="388" t="str">
        <f>VLOOKUP('Nemo překlady'!A35,'Nemo překlady'!A:D,VLOOKUP($Q$3,'Nemo překlady'!$G$1:$H$4,2,0),0)</f>
        <v>11) choisissez le type de la barre finale des options préparés, plus d´informations PAGE2</v>
      </c>
      <c r="B39" s="125"/>
      <c r="C39" s="126"/>
      <c r="D39" s="126"/>
      <c r="E39" s="127"/>
      <c r="F39" s="127"/>
      <c r="G39" s="127"/>
      <c r="H39" s="127"/>
      <c r="I39" s="127"/>
      <c r="J39" s="128"/>
      <c r="K39" s="128"/>
      <c r="L39" s="123"/>
      <c r="M39" s="123"/>
      <c r="N39" s="123"/>
      <c r="P39" s="102"/>
      <c r="Q39" s="102"/>
    </row>
    <row r="40" spans="1:17" s="125" customFormat="1" ht="13.5" customHeight="1">
      <c r="A40" s="388" t="str">
        <f>VLOOKUP('Nemo překlady'!A36,'Nemo překlady'!A:D,VLOOKUP($Q$3,'Nemo překlady'!$G$1:$H$4,2,0),0)</f>
        <v>12) choisissez la couleur de composants laqués des options préparés, plus d´informations PAGE 2</v>
      </c>
      <c r="B40" s="86"/>
      <c r="C40" s="120"/>
      <c r="D40" s="120"/>
      <c r="E40" s="121"/>
      <c r="F40" s="121"/>
      <c r="G40" s="121"/>
      <c r="H40" s="121"/>
      <c r="I40" s="121"/>
      <c r="J40" s="101"/>
      <c r="K40" s="101"/>
      <c r="L40" s="128"/>
      <c r="M40" s="128"/>
      <c r="N40" s="128"/>
      <c r="P40" s="129"/>
      <c r="Q40" s="129"/>
    </row>
    <row r="41" spans="1:17" ht="13.5" customHeight="1">
      <c r="A41" s="388" t="str">
        <f>VLOOKUP('Nemo překlady'!A37,'Nemo překlady'!A:D,VLOOKUP($Q$3,'Nemo překlady'!$G$1:$H$4,2,0),0)</f>
        <v>13) choisissez le type de fixation des options préparés, plus d´informations PAGE 2</v>
      </c>
      <c r="B41" s="125"/>
      <c r="C41" s="126"/>
      <c r="D41" s="126"/>
      <c r="E41" s="127"/>
      <c r="F41" s="127"/>
      <c r="G41" s="127"/>
      <c r="H41" s="127"/>
      <c r="I41" s="127"/>
      <c r="J41" s="128"/>
      <c r="K41" s="128"/>
      <c r="L41" s="101"/>
      <c r="M41" s="101"/>
      <c r="N41" s="101"/>
      <c r="P41" s="102"/>
      <c r="Q41" s="102"/>
    </row>
    <row r="42" spans="1:17" s="125" customFormat="1" ht="13.5" customHeight="1">
      <c r="A42" s="122" t="s">
        <v>898</v>
      </c>
      <c r="L42" s="128"/>
      <c r="M42" s="128"/>
      <c r="N42" s="128"/>
      <c r="P42" s="129"/>
      <c r="Q42" s="129"/>
    </row>
    <row r="43" spans="1:17" s="86" customFormat="1" ht="12.75" customHeight="1">
      <c r="A43" s="122"/>
      <c r="C43" s="120"/>
      <c r="D43" s="120"/>
      <c r="E43" s="121"/>
      <c r="F43" s="121"/>
      <c r="G43" s="121"/>
      <c r="H43" s="121"/>
      <c r="I43" s="121"/>
      <c r="J43" s="123"/>
      <c r="K43" s="123"/>
      <c r="L43" s="123"/>
      <c r="M43" s="123"/>
      <c r="N43" s="123"/>
      <c r="P43" s="102"/>
      <c r="Q43" s="102"/>
    </row>
    <row r="44" spans="1:17" s="86" customFormat="1" ht="12.75" customHeight="1">
      <c r="A44" s="122"/>
      <c r="C44" s="120"/>
      <c r="D44" s="120"/>
      <c r="E44" s="121"/>
      <c r="F44" s="121"/>
      <c r="G44" s="121"/>
      <c r="H44" s="121"/>
      <c r="I44" s="121"/>
      <c r="J44" s="123"/>
      <c r="K44" s="123"/>
      <c r="L44" s="123"/>
      <c r="M44" s="123"/>
      <c r="N44" s="123"/>
      <c r="P44" s="102"/>
      <c r="Q44" s="102"/>
    </row>
    <row r="45" spans="1:17" s="86" customFormat="1" ht="12.75" customHeight="1">
      <c r="A45" s="122"/>
      <c r="C45" s="120"/>
      <c r="D45" s="120"/>
      <c r="E45" s="121"/>
      <c r="F45" s="121"/>
      <c r="G45" s="121"/>
      <c r="H45" s="121"/>
      <c r="I45" s="121"/>
      <c r="J45" s="123"/>
      <c r="K45" s="123"/>
      <c r="L45" s="123"/>
      <c r="M45" s="123"/>
      <c r="N45" s="123"/>
      <c r="P45" s="102"/>
      <c r="Q45" s="102"/>
    </row>
    <row r="46" spans="1:17" ht="15.75" customHeight="1">
      <c r="A46" s="504"/>
      <c r="B46" s="504"/>
      <c r="C46" s="504"/>
      <c r="D46" s="504"/>
      <c r="E46" s="504"/>
      <c r="F46" s="504"/>
      <c r="G46" s="504"/>
      <c r="H46" s="504"/>
      <c r="I46" s="131"/>
      <c r="J46" s="505"/>
      <c r="K46" s="505"/>
      <c r="L46" s="505"/>
      <c r="M46" s="505"/>
      <c r="N46" s="132"/>
    </row>
    <row r="47" spans="1:17" ht="11.25" customHeight="1">
      <c r="A47" s="466" t="s">
        <v>1078</v>
      </c>
      <c r="I47" s="467"/>
      <c r="K47" s="467"/>
      <c r="L47" s="468" t="s">
        <v>1079</v>
      </c>
      <c r="P47" s="468" t="s">
        <v>1080</v>
      </c>
    </row>
    <row r="48" spans="1:17" ht="11.25" customHeight="1">
      <c r="A48" s="389" t="str">
        <f>VLOOKUP('Nemo překlady'!A38,'Nemo překlady'!A:D,VLOOKUP($Q$3,'Nemo překlady'!$G$1:$H$4,2,0),0)</f>
        <v>Valable de:</v>
      </c>
      <c r="C48" s="527" t="s">
        <v>1322</v>
      </c>
      <c r="D48" s="527"/>
      <c r="Q48" s="390"/>
    </row>
  </sheetData>
  <mergeCells count="30">
    <mergeCell ref="A6:F6"/>
    <mergeCell ref="A31:Q31"/>
    <mergeCell ref="J12:L12"/>
    <mergeCell ref="H6:L6"/>
    <mergeCell ref="A7:B8"/>
    <mergeCell ref="H7:I7"/>
    <mergeCell ref="J7:L7"/>
    <mergeCell ref="H8:I8"/>
    <mergeCell ref="J8:L8"/>
    <mergeCell ref="A9:B10"/>
    <mergeCell ref="H9:I11"/>
    <mergeCell ref="J9:L9"/>
    <mergeCell ref="J10:L10"/>
    <mergeCell ref="A11:B12"/>
    <mergeCell ref="J11:L11"/>
    <mergeCell ref="C9:F10"/>
    <mergeCell ref="C7:F8"/>
    <mergeCell ref="A46:C46"/>
    <mergeCell ref="D46:H46"/>
    <mergeCell ref="C48:D48"/>
    <mergeCell ref="J46:M46"/>
    <mergeCell ref="A13:B14"/>
    <mergeCell ref="J13:L13"/>
    <mergeCell ref="J14:L14"/>
    <mergeCell ref="E15:I15"/>
    <mergeCell ref="A29:Q29"/>
    <mergeCell ref="A30:Q30"/>
    <mergeCell ref="C13:F14"/>
    <mergeCell ref="H12:I14"/>
    <mergeCell ref="C11:F12"/>
  </mergeCells>
  <dataValidations count="9">
    <dataValidation type="whole" operator="greaterThan" allowBlank="1" showInputMessage="1" showErrorMessage="1" error="Zadej celé číslo větší než nula!" sqref="E18:F28 H18:H28" xr:uid="{00000000-0002-0000-0200-000000000000}">
      <formula1>0</formula1>
    </dataValidation>
    <dataValidation type="list" allowBlank="1" showInputMessage="1" showErrorMessage="1" sqref="G18:G28" xr:uid="{00000000-0002-0000-0200-000001000000}">
      <formula1>ovladaniNemo</formula1>
    </dataValidation>
    <dataValidation type="list" allowBlank="1" showInputMessage="1" showErrorMessage="1" sqref="I18:I28" xr:uid="{00000000-0002-0000-0200-000002000000}">
      <formula1>latky1</formula1>
    </dataValidation>
    <dataValidation type="list" allowBlank="1" showInputMessage="1" showErrorMessage="1" sqref="J18:J28" xr:uid="{00000000-0002-0000-0200-000003000000}">
      <formula1>navinNemo</formula1>
    </dataValidation>
    <dataValidation type="list" allowBlank="1" showInputMessage="1" showErrorMessage="1" sqref="K18:K28" xr:uid="{00000000-0002-0000-0200-000004000000}">
      <formula1>dolnilistaNemo</formula1>
    </dataValidation>
    <dataValidation type="list" allowBlank="1" showInputMessage="1" showErrorMessage="1" sqref="L18:L28" xr:uid="{00000000-0002-0000-0200-000005000000}">
      <formula1>RALNemo</formula1>
    </dataValidation>
    <dataValidation type="list" allowBlank="1" showInputMessage="1" showErrorMessage="1" sqref="M18:M28" xr:uid="{00000000-0002-0000-0200-000006000000}">
      <formula1>uchyceniNemo</formula1>
    </dataValidation>
    <dataValidation type="list" allowBlank="1" showInputMessage="1" showErrorMessage="1" sqref="Q3" xr:uid="{00000000-0002-0000-0200-000007000000}">
      <formula1>jazyk</formula1>
    </dataValidation>
    <dataValidation type="list" allowBlank="1" showInputMessage="1" showErrorMessage="1" sqref="N18:N28" xr:uid="{00000000-0002-0000-0200-000008000000}">
      <formula1>Bal</formula1>
    </dataValidation>
  </dataValidations>
  <hyperlinks>
    <hyperlink ref="Q2" r:id="rId1" xr:uid="{00000000-0004-0000-0200-000000000000}"/>
    <hyperlink ref="P47" r:id="rId2" xr:uid="{00000000-0004-0000-0200-000001000000}"/>
    <hyperlink ref="L47" r:id="rId3" xr:uid="{00000000-0004-0000-0200-000002000000}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3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9"/>
  <sheetViews>
    <sheetView workbookViewId="0">
      <selection activeCell="A29" sqref="A29:IV29"/>
    </sheetView>
  </sheetViews>
  <sheetFormatPr defaultColWidth="9.140625" defaultRowHeight="12.75"/>
  <cols>
    <col min="1" max="4" width="65" style="378" customWidth="1"/>
    <col min="5" max="16384" width="9.140625" style="378"/>
  </cols>
  <sheetData>
    <row r="1" spans="1:8" s="376" customFormat="1">
      <c r="A1" s="375" t="s">
        <v>590</v>
      </c>
      <c r="B1" s="375" t="s">
        <v>591</v>
      </c>
      <c r="C1" s="375" t="s">
        <v>592</v>
      </c>
      <c r="D1" s="375" t="s">
        <v>593</v>
      </c>
      <c r="G1" s="377" t="s">
        <v>590</v>
      </c>
      <c r="H1" s="377">
        <v>1</v>
      </c>
    </row>
    <row r="2" spans="1:8" s="376" customFormat="1">
      <c r="A2" s="376" t="s">
        <v>241</v>
      </c>
      <c r="B2" s="376" t="s">
        <v>594</v>
      </c>
      <c r="C2" s="376" t="s">
        <v>595</v>
      </c>
      <c r="D2" s="376" t="s">
        <v>596</v>
      </c>
      <c r="G2" s="377" t="s">
        <v>591</v>
      </c>
      <c r="H2" s="377">
        <v>2</v>
      </c>
    </row>
    <row r="3" spans="1:8">
      <c r="A3" s="378" t="s">
        <v>5</v>
      </c>
      <c r="B3" s="378" t="s">
        <v>597</v>
      </c>
      <c r="C3" s="378" t="s">
        <v>598</v>
      </c>
      <c r="D3" s="378" t="s">
        <v>599</v>
      </c>
      <c r="G3" s="379" t="s">
        <v>592</v>
      </c>
      <c r="H3" s="379">
        <v>3</v>
      </c>
    </row>
    <row r="4" spans="1:8">
      <c r="A4" s="378" t="s">
        <v>7</v>
      </c>
      <c r="B4" s="378" t="s">
        <v>600</v>
      </c>
      <c r="C4" s="378" t="s">
        <v>601</v>
      </c>
      <c r="D4" s="378" t="s">
        <v>602</v>
      </c>
      <c r="G4" s="379" t="s">
        <v>593</v>
      </c>
      <c r="H4" s="379">
        <v>4</v>
      </c>
    </row>
    <row r="5" spans="1:8">
      <c r="A5" s="378" t="s">
        <v>8</v>
      </c>
      <c r="B5" s="378" t="s">
        <v>603</v>
      </c>
      <c r="C5" s="378" t="s">
        <v>604</v>
      </c>
      <c r="D5" s="378" t="s">
        <v>605</v>
      </c>
    </row>
    <row r="6" spans="1:8">
      <c r="A6" s="378" t="s">
        <v>9</v>
      </c>
      <c r="B6" s="378" t="s">
        <v>606</v>
      </c>
      <c r="C6" s="378" t="s">
        <v>9</v>
      </c>
      <c r="D6" s="378" t="s">
        <v>607</v>
      </c>
    </row>
    <row r="7" spans="1:8" s="376" customFormat="1">
      <c r="A7" s="376" t="s">
        <v>52</v>
      </c>
      <c r="B7" s="376" t="s">
        <v>608</v>
      </c>
      <c r="C7" s="376" t="s">
        <v>609</v>
      </c>
      <c r="D7" s="376" t="s">
        <v>610</v>
      </c>
    </row>
    <row r="8" spans="1:8">
      <c r="A8" s="378" t="s">
        <v>6</v>
      </c>
      <c r="B8" s="378" t="s">
        <v>611</v>
      </c>
      <c r="C8" s="378" t="s">
        <v>612</v>
      </c>
      <c r="D8" s="378" t="s">
        <v>613</v>
      </c>
    </row>
    <row r="9" spans="1:8">
      <c r="A9" s="378" t="s">
        <v>51</v>
      </c>
      <c r="B9" s="378" t="s">
        <v>614</v>
      </c>
      <c r="C9" s="378" t="s">
        <v>615</v>
      </c>
      <c r="D9" s="378" t="s">
        <v>616</v>
      </c>
    </row>
    <row r="10" spans="1:8">
      <c r="A10" s="378" t="s">
        <v>12</v>
      </c>
      <c r="B10" s="378" t="s">
        <v>617</v>
      </c>
      <c r="C10" s="378" t="s">
        <v>618</v>
      </c>
      <c r="D10" s="378" t="s">
        <v>619</v>
      </c>
    </row>
    <row r="11" spans="1:8">
      <c r="A11" s="378" t="s">
        <v>1</v>
      </c>
      <c r="B11" s="378" t="s">
        <v>620</v>
      </c>
      <c r="C11" s="378" t="s">
        <v>621</v>
      </c>
      <c r="D11" s="378" t="s">
        <v>622</v>
      </c>
    </row>
    <row r="12" spans="1:8" s="376" customFormat="1">
      <c r="A12" s="376" t="s">
        <v>53</v>
      </c>
      <c r="B12" s="376" t="s">
        <v>623</v>
      </c>
      <c r="C12" s="376" t="s">
        <v>624</v>
      </c>
      <c r="D12" s="376" t="s">
        <v>625</v>
      </c>
    </row>
    <row r="13" spans="1:8">
      <c r="A13" s="378" t="s">
        <v>2</v>
      </c>
      <c r="B13" s="378" t="s">
        <v>626</v>
      </c>
      <c r="C13" s="378" t="s">
        <v>626</v>
      </c>
      <c r="D13" s="378" t="s">
        <v>627</v>
      </c>
    </row>
    <row r="14" spans="1:8">
      <c r="A14" s="378" t="s">
        <v>267</v>
      </c>
      <c r="B14" s="378" t="s">
        <v>628</v>
      </c>
      <c r="C14" s="378" t="s">
        <v>629</v>
      </c>
      <c r="D14" s="378" t="s">
        <v>630</v>
      </c>
    </row>
    <row r="15" spans="1:8">
      <c r="A15" s="378" t="s">
        <v>54</v>
      </c>
      <c r="B15" s="378" t="s">
        <v>631</v>
      </c>
      <c r="C15" s="378" t="s">
        <v>632</v>
      </c>
      <c r="D15" s="378" t="s">
        <v>633</v>
      </c>
    </row>
    <row r="16" spans="1:8">
      <c r="A16" s="378" t="s">
        <v>63</v>
      </c>
      <c r="B16" s="378" t="s">
        <v>634</v>
      </c>
      <c r="C16" s="378" t="s">
        <v>635</v>
      </c>
      <c r="D16" s="378" t="s">
        <v>636</v>
      </c>
    </row>
    <row r="17" spans="1:4">
      <c r="A17" s="378" t="s">
        <v>67</v>
      </c>
      <c r="B17" s="378" t="s">
        <v>637</v>
      </c>
      <c r="C17" s="378" t="s">
        <v>638</v>
      </c>
      <c r="D17" s="378" t="s">
        <v>639</v>
      </c>
    </row>
    <row r="18" spans="1:4">
      <c r="A18" s="378" t="s">
        <v>10</v>
      </c>
      <c r="B18" s="378" t="s">
        <v>640</v>
      </c>
      <c r="C18" s="378" t="s">
        <v>641</v>
      </c>
      <c r="D18" s="378" t="s">
        <v>642</v>
      </c>
    </row>
    <row r="19" spans="1:4">
      <c r="A19" s="378" t="s">
        <v>68</v>
      </c>
      <c r="B19" s="378" t="s">
        <v>643</v>
      </c>
      <c r="C19" s="378" t="s">
        <v>644</v>
      </c>
      <c r="D19" s="378" t="s">
        <v>645</v>
      </c>
    </row>
    <row r="20" spans="1:4">
      <c r="A20" s="378" t="s">
        <v>14</v>
      </c>
      <c r="B20" s="378" t="s">
        <v>646</v>
      </c>
      <c r="C20" s="378" t="s">
        <v>647</v>
      </c>
      <c r="D20" s="378" t="s">
        <v>648</v>
      </c>
    </row>
    <row r="21" spans="1:4">
      <c r="A21" s="378" t="s">
        <v>73</v>
      </c>
      <c r="B21" s="378" t="s">
        <v>649</v>
      </c>
      <c r="C21" s="378" t="s">
        <v>650</v>
      </c>
      <c r="D21" s="378" t="s">
        <v>651</v>
      </c>
    </row>
    <row r="22" spans="1:4">
      <c r="A22" s="378" t="s">
        <v>255</v>
      </c>
      <c r="B22" s="378" t="s">
        <v>652</v>
      </c>
      <c r="C22" s="378" t="s">
        <v>653</v>
      </c>
      <c r="D22" s="378" t="s">
        <v>654</v>
      </c>
    </row>
    <row r="23" spans="1:4">
      <c r="A23" s="378" t="s">
        <v>162</v>
      </c>
      <c r="B23" s="378" t="s">
        <v>661</v>
      </c>
      <c r="C23" s="378" t="s">
        <v>662</v>
      </c>
      <c r="D23" s="378" t="s">
        <v>663</v>
      </c>
    </row>
    <row r="24" spans="1:4">
      <c r="A24" s="378" t="s">
        <v>168</v>
      </c>
      <c r="B24" s="378" t="s">
        <v>664</v>
      </c>
      <c r="C24" s="378" t="s">
        <v>665</v>
      </c>
      <c r="D24" s="378" t="s">
        <v>666</v>
      </c>
    </row>
    <row r="25" spans="1:4">
      <c r="A25" s="378" t="s">
        <v>191</v>
      </c>
      <c r="B25" s="378" t="s">
        <v>667</v>
      </c>
      <c r="C25" s="378" t="s">
        <v>668</v>
      </c>
      <c r="D25" s="378" t="s">
        <v>669</v>
      </c>
    </row>
    <row r="26" spans="1:4">
      <c r="A26" s="378" t="s">
        <v>299</v>
      </c>
      <c r="B26" s="378" t="s">
        <v>670</v>
      </c>
      <c r="C26" s="378" t="s">
        <v>671</v>
      </c>
      <c r="D26" s="378" t="s">
        <v>672</v>
      </c>
    </row>
    <row r="27" spans="1:4">
      <c r="A27" s="378" t="s">
        <v>300</v>
      </c>
      <c r="B27" s="378" t="s">
        <v>673</v>
      </c>
      <c r="C27" s="378" t="s">
        <v>674</v>
      </c>
      <c r="D27" s="378" t="s">
        <v>675</v>
      </c>
    </row>
    <row r="28" spans="1:4">
      <c r="A28" s="378" t="s">
        <v>3</v>
      </c>
      <c r="B28" s="378" t="s">
        <v>676</v>
      </c>
      <c r="C28" s="378" t="s">
        <v>677</v>
      </c>
      <c r="D28" s="378" t="s">
        <v>678</v>
      </c>
    </row>
    <row r="29" spans="1:4" s="376" customFormat="1">
      <c r="A29" s="376" t="s">
        <v>253</v>
      </c>
      <c r="B29" s="376" t="s">
        <v>679</v>
      </c>
      <c r="C29" s="376" t="s">
        <v>680</v>
      </c>
      <c r="D29" s="376" t="s">
        <v>681</v>
      </c>
    </row>
    <row r="30" spans="1:4">
      <c r="A30" s="378" t="s">
        <v>682</v>
      </c>
      <c r="B30" s="378" t="s">
        <v>683</v>
      </c>
      <c r="C30" s="378" t="s">
        <v>684</v>
      </c>
      <c r="D30" s="378" t="s">
        <v>685</v>
      </c>
    </row>
    <row r="31" spans="1:4">
      <c r="A31" s="378" t="s">
        <v>270</v>
      </c>
      <c r="B31" s="378" t="s">
        <v>686</v>
      </c>
      <c r="C31" s="378" t="s">
        <v>687</v>
      </c>
      <c r="D31" s="378" t="s">
        <v>688</v>
      </c>
    </row>
    <row r="32" spans="1:4">
      <c r="A32" s="378" t="s">
        <v>271</v>
      </c>
      <c r="B32" s="378" t="s">
        <v>689</v>
      </c>
      <c r="C32" s="378" t="s">
        <v>690</v>
      </c>
      <c r="D32" s="378" t="s">
        <v>691</v>
      </c>
    </row>
    <row r="33" spans="1:4">
      <c r="A33" s="378" t="s">
        <v>281</v>
      </c>
      <c r="B33" s="378" t="s">
        <v>692</v>
      </c>
      <c r="C33" s="378" t="s">
        <v>693</v>
      </c>
      <c r="D33" s="378" t="s">
        <v>694</v>
      </c>
    </row>
    <row r="34" spans="1:4">
      <c r="A34" s="378" t="s">
        <v>273</v>
      </c>
      <c r="B34" s="378" t="s">
        <v>695</v>
      </c>
      <c r="C34" s="378" t="s">
        <v>696</v>
      </c>
      <c r="D34" s="378" t="s">
        <v>697</v>
      </c>
    </row>
    <row r="35" spans="1:4">
      <c r="A35" s="378" t="s">
        <v>282</v>
      </c>
      <c r="B35" s="378" t="s">
        <v>719</v>
      </c>
      <c r="C35" s="378" t="s">
        <v>722</v>
      </c>
      <c r="D35" s="378" t="s">
        <v>725</v>
      </c>
    </row>
    <row r="36" spans="1:4">
      <c r="A36" s="378" t="s">
        <v>283</v>
      </c>
      <c r="B36" s="378" t="s">
        <v>720</v>
      </c>
      <c r="C36" s="378" t="s">
        <v>723</v>
      </c>
      <c r="D36" s="378" t="s">
        <v>726</v>
      </c>
    </row>
    <row r="37" spans="1:4">
      <c r="A37" s="378" t="s">
        <v>284</v>
      </c>
      <c r="B37" s="378" t="s">
        <v>721</v>
      </c>
      <c r="C37" s="378" t="s">
        <v>724</v>
      </c>
      <c r="D37" s="378" t="s">
        <v>727</v>
      </c>
    </row>
    <row r="38" spans="1:4">
      <c r="A38" s="378" t="s">
        <v>17</v>
      </c>
      <c r="B38" s="378" t="s">
        <v>713</v>
      </c>
      <c r="C38" s="378" t="s">
        <v>714</v>
      </c>
      <c r="D38" s="378" t="s">
        <v>715</v>
      </c>
    </row>
    <row r="39" spans="1:4">
      <c r="A39" s="378" t="s">
        <v>199</v>
      </c>
      <c r="B39" s="378" t="s">
        <v>716</v>
      </c>
      <c r="C39" s="378" t="s">
        <v>717</v>
      </c>
      <c r="D39" s="378" t="s">
        <v>718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3">
    <pageSetUpPr fitToPage="1"/>
  </sheetPr>
  <dimension ref="A1:P47"/>
  <sheetViews>
    <sheetView showGridLines="0" zoomScale="90" zoomScaleNormal="90" zoomScaleSheetLayoutView="75" workbookViewId="0">
      <selection activeCell="A48" sqref="A48:A49"/>
    </sheetView>
  </sheetViews>
  <sheetFormatPr defaultColWidth="9.140625" defaultRowHeight="12.75"/>
  <cols>
    <col min="1" max="1" width="10.140625" style="100" customWidth="1"/>
    <col min="2" max="2" width="7.28515625" style="100" bestFit="1" customWidth="1"/>
    <col min="3" max="8" width="10.140625" style="100" customWidth="1"/>
    <col min="9" max="9" width="14.85546875" style="100" customWidth="1"/>
    <col min="10" max="12" width="10.140625" style="100" customWidth="1"/>
    <col min="13" max="13" width="31" style="100" customWidth="1"/>
    <col min="14" max="14" width="26.5703125" style="100" customWidth="1"/>
    <col min="15" max="15" width="20.7109375" style="100" customWidth="1"/>
    <col min="16" max="16384" width="9.140625" style="100"/>
  </cols>
  <sheetData>
    <row r="1" spans="1:16" s="86" customFormat="1" ht="15.75">
      <c r="A1" s="2" t="s">
        <v>11</v>
      </c>
      <c r="B1" s="2"/>
      <c r="C1" s="2"/>
      <c r="D1" s="2"/>
      <c r="E1" s="3"/>
      <c r="F1" s="3"/>
      <c r="G1" s="3"/>
      <c r="H1" s="3"/>
      <c r="J1" s="3"/>
      <c r="K1" s="3"/>
      <c r="L1" s="3"/>
      <c r="M1" s="6"/>
      <c r="N1" s="6"/>
      <c r="O1" s="6" t="s">
        <v>49</v>
      </c>
    </row>
    <row r="2" spans="1:16" s="86" customFormat="1" ht="15.75" customHeight="1">
      <c r="A2" s="4" t="s">
        <v>4</v>
      </c>
      <c r="B2" s="4"/>
      <c r="C2" s="4"/>
      <c r="D2" s="4"/>
      <c r="E2" s="87"/>
      <c r="F2" s="87"/>
      <c r="G2" s="87"/>
      <c r="H2" s="87"/>
      <c r="I2" s="87"/>
      <c r="J2" s="5" t="s">
        <v>50</v>
      </c>
      <c r="K2" s="87"/>
      <c r="L2" s="87"/>
      <c r="M2" s="5" t="s">
        <v>13</v>
      </c>
      <c r="N2" s="88"/>
      <c r="O2" s="88" t="s">
        <v>0</v>
      </c>
    </row>
    <row r="3" spans="1:16" s="92" customFormat="1" ht="40.5" customHeight="1">
      <c r="A3" s="391" t="str">
        <f>VLOOKUP('Rollite překlady'!A2,'Rollite překlady'!A:D,VLOOKUP($O$3,'Rollite překlady'!$G$1:$H$4,2,0),0)</f>
        <v>Bon de commande: rouleaux intérieurs en tissu</v>
      </c>
      <c r="B3" s="89"/>
      <c r="C3" s="89"/>
      <c r="D3" s="89"/>
      <c r="E3" s="89"/>
      <c r="F3" s="90"/>
      <c r="G3" s="91"/>
      <c r="I3" s="93"/>
      <c r="J3" s="93"/>
      <c r="K3" s="93"/>
      <c r="L3" s="93"/>
      <c r="O3" s="380" t="s">
        <v>593</v>
      </c>
    </row>
    <row r="4" spans="1:16" s="97" customFormat="1" ht="20.25" customHeight="1">
      <c r="A4" s="95" t="s">
        <v>285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N4" s="98"/>
      <c r="O4" s="98"/>
    </row>
    <row r="5" spans="1:16" s="97" customFormat="1" ht="15" customHeight="1" thickBot="1"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N5" s="99"/>
      <c r="O5" s="99"/>
    </row>
    <row r="6" spans="1:16" s="97" customFormat="1" ht="15" customHeight="1" thickBot="1">
      <c r="A6" s="528" t="str">
        <f>VLOOKUP('Rollite překlady'!A3,'Rollite překlady'!A:D,VLOOKUP($O$3,'Rollite překlady'!$G$1:$H$4,2,0),0)</f>
        <v>Commande</v>
      </c>
      <c r="B6" s="563"/>
      <c r="C6" s="563"/>
      <c r="D6" s="563"/>
      <c r="E6" s="564"/>
      <c r="F6" s="100"/>
      <c r="G6" s="528" t="str">
        <f>VLOOKUP('Rollite překlady'!A8,'Rollite překlady'!A:D,VLOOKUP($O$3,'Rollite překlady'!$G$1:$H$4,2,0),0)</f>
        <v>Client</v>
      </c>
      <c r="H6" s="529"/>
      <c r="I6" s="529"/>
      <c r="J6" s="529"/>
      <c r="K6" s="530"/>
      <c r="L6" s="396"/>
      <c r="N6" s="99"/>
      <c r="O6" s="99"/>
    </row>
    <row r="7" spans="1:16" s="97" customFormat="1" ht="15" customHeight="1" thickTop="1">
      <c r="A7" s="531" t="str">
        <f>VLOOKUP('Rollite překlady'!A4,'Rollite překlady'!A:D,VLOOKUP($O$3,'Rollite překlady'!$G$1:$H$4,2,0),0)</f>
        <v>Numero de commande</v>
      </c>
      <c r="B7" s="532"/>
      <c r="C7" s="565"/>
      <c r="D7" s="566"/>
      <c r="E7" s="567"/>
      <c r="G7" s="535" t="str">
        <f>VLOOKUP('Rollite překlady'!A9,'Rollite překlady'!A:D,VLOOKUP($O$3,'Rollite překlady'!$G$1:$H$4,2,0),0)</f>
        <v xml:space="preserve"> </v>
      </c>
      <c r="H7" s="536"/>
      <c r="I7" s="537"/>
      <c r="J7" s="538"/>
      <c r="K7" s="539"/>
      <c r="L7" s="103"/>
      <c r="N7" s="99"/>
      <c r="O7" s="99"/>
    </row>
    <row r="8" spans="1:16" s="97" customFormat="1" ht="15" customHeight="1">
      <c r="A8" s="506"/>
      <c r="B8" s="507"/>
      <c r="C8" s="568"/>
      <c r="D8" s="569"/>
      <c r="E8" s="570"/>
      <c r="G8" s="506" t="str">
        <f>VLOOKUP('Rollite překlady'!A10,'Rollite překlady'!A:D,VLOOKUP($O$3,'Rollite překlady'!$G$1:$H$4,2,0),0)</f>
        <v>VAT</v>
      </c>
      <c r="H8" s="507"/>
      <c r="I8" s="540"/>
      <c r="J8" s="541"/>
      <c r="K8" s="542"/>
      <c r="L8" s="103"/>
      <c r="N8" s="99"/>
      <c r="O8" s="99"/>
    </row>
    <row r="9" spans="1:16" s="97" customFormat="1" ht="15" customHeight="1">
      <c r="A9" s="506" t="str">
        <f>VLOOKUP('Rollite překlady'!A5,'Rollite překlady'!A:D,VLOOKUP($O$3,'Rollite překlady'!$G$1:$H$4,2,0),0)</f>
        <v>Commandé le</v>
      </c>
      <c r="B9" s="507"/>
      <c r="C9" s="557"/>
      <c r="D9" s="558"/>
      <c r="E9" s="559"/>
      <c r="G9" s="543" t="str">
        <f>VLOOKUP('Rollite překlady'!A11,'Rollite překlady'!A:D,VLOOKUP($O$3,'Rollite překlady'!$G$1:$H$4,2,0),0)</f>
        <v>Adresse de facturation</v>
      </c>
      <c r="H9" s="544"/>
      <c r="I9" s="545"/>
      <c r="J9" s="546"/>
      <c r="K9" s="547"/>
      <c r="L9" s="121"/>
      <c r="N9" s="99"/>
      <c r="O9" s="99"/>
    </row>
    <row r="10" spans="1:16" s="97" customFormat="1" ht="15" customHeight="1">
      <c r="A10" s="506"/>
      <c r="B10" s="507"/>
      <c r="C10" s="568"/>
      <c r="D10" s="569"/>
      <c r="E10" s="570"/>
      <c r="G10" s="543"/>
      <c r="H10" s="544"/>
      <c r="I10" s="545"/>
      <c r="J10" s="546"/>
      <c r="K10" s="547"/>
      <c r="L10" s="121"/>
      <c r="N10" s="99"/>
      <c r="O10" s="99"/>
    </row>
    <row r="11" spans="1:16" ht="15" customHeight="1">
      <c r="A11" s="506" t="str">
        <f>VLOOKUP('Rollite překlady'!A6,'Rollite překlady'!A:D,VLOOKUP($O$3,'Rollite překlady'!$G$1:$H$4,2,0),0)</f>
        <v>Téléphone</v>
      </c>
      <c r="B11" s="507"/>
      <c r="C11" s="557"/>
      <c r="D11" s="558"/>
      <c r="E11" s="559"/>
      <c r="G11" s="543"/>
      <c r="H11" s="544"/>
      <c r="I11" s="492"/>
      <c r="J11" s="493"/>
      <c r="K11" s="494"/>
      <c r="L11" s="397"/>
      <c r="N11" s="102"/>
      <c r="O11" s="102"/>
    </row>
    <row r="12" spans="1:16" ht="15" customHeight="1">
      <c r="A12" s="506"/>
      <c r="B12" s="507"/>
      <c r="C12" s="568"/>
      <c r="D12" s="569"/>
      <c r="E12" s="570"/>
      <c r="G12" s="495" t="str">
        <f>VLOOKUP('Rollite překlady'!A12,'Rollite překlady'!A:D,VLOOKUP($O$3,'Rollite překlady'!$G$1:$H$4,2,0),0)</f>
        <v>Adresse de livraison</v>
      </c>
      <c r="H12" s="496"/>
      <c r="I12" s="501"/>
      <c r="J12" s="502"/>
      <c r="K12" s="503"/>
      <c r="L12" s="394"/>
      <c r="N12" s="102"/>
      <c r="O12" s="102"/>
    </row>
    <row r="13" spans="1:16" ht="15" customHeight="1">
      <c r="A13" s="506" t="str">
        <f>VLOOKUP('Rollite překlady'!A7,'Rollite překlady'!A:D,VLOOKUP($O$3,'Rollite překlady'!$G$1:$H$4,2,0),0)</f>
        <v>Date de livraison</v>
      </c>
      <c r="B13" s="507"/>
      <c r="C13" s="557"/>
      <c r="D13" s="558"/>
      <c r="E13" s="559"/>
      <c r="G13" s="497"/>
      <c r="H13" s="498"/>
      <c r="I13" s="501"/>
      <c r="J13" s="502"/>
      <c r="K13" s="503"/>
      <c r="L13" s="394"/>
      <c r="N13" s="102"/>
      <c r="O13" s="102"/>
    </row>
    <row r="14" spans="1:16" ht="15" customHeight="1" thickBot="1">
      <c r="A14" s="508"/>
      <c r="B14" s="509"/>
      <c r="C14" s="560"/>
      <c r="D14" s="561"/>
      <c r="E14" s="562"/>
      <c r="G14" s="499"/>
      <c r="H14" s="500"/>
      <c r="I14" s="514"/>
      <c r="J14" s="515"/>
      <c r="K14" s="516"/>
      <c r="L14" s="394"/>
      <c r="N14" s="102"/>
      <c r="O14" s="102"/>
    </row>
    <row r="15" spans="1:16" ht="21.75" customHeight="1" thickBot="1">
      <c r="A15" s="102"/>
      <c r="B15" s="102"/>
      <c r="C15" s="103"/>
      <c r="D15" s="103"/>
      <c r="E15" s="517"/>
      <c r="F15" s="517"/>
      <c r="G15" s="517"/>
      <c r="H15" s="517"/>
      <c r="I15" s="517"/>
      <c r="J15" s="101"/>
      <c r="K15" s="101"/>
      <c r="L15" s="101"/>
      <c r="N15" s="102"/>
      <c r="O15" s="102"/>
    </row>
    <row r="16" spans="1:16" s="105" customFormat="1" ht="36.75" customHeight="1" thickBot="1">
      <c r="A16" s="382" t="str">
        <f>VLOOKUP('Rollite překlady'!A13,'Rollite překlady'!A:D,VLOOKUP($O$3,'Rollite překlady'!$G$1:$H$4,2,0),0)</f>
        <v>Repere</v>
      </c>
      <c r="B16" s="383" t="str">
        <f>VLOOKUP('Rollite překlady'!A14,'Rollite překlady'!A:D,VLOOKUP($O$3,'Rollite překlady'!$G$1:$H$4,2,0),0)</f>
        <v>Pcs</v>
      </c>
      <c r="C16" s="384" t="str">
        <f>VLOOKUP('Rollite překlady'!A15,'Rollite překlady'!A:D,VLOOKUP($O$3,'Rollite překlady'!$G$1:$H$4,2,0),0)</f>
        <v>Type de produit</v>
      </c>
      <c r="D16" s="384" t="str">
        <f>VLOOKUP('Rollite překlady'!A16,'Rollite překlady'!A:D,VLOOKUP($O$3,'Rollite překlady'!$G$1:$H$4,2,0),0)</f>
        <v>Diametre de tube</v>
      </c>
      <c r="E16" s="384" t="str">
        <f>VLOOKUP('Rollite překlady'!A17,'Rollite překlady'!A:D,VLOOKUP($O$3,'Rollite překlady'!$G$1:$H$4,2,0),0)</f>
        <v>Largeur en mm</v>
      </c>
      <c r="F16" s="384" t="str">
        <f>VLOOKUP('Rollite překlady'!A18,'Rollite překlady'!A:D,VLOOKUP($O$3,'Rollite překlady'!$G$1:$H$4,2,0),0)</f>
        <v>hauteur en mm</v>
      </c>
      <c r="G16" s="384" t="str">
        <f>VLOOKUP('Rollite překlady'!A19,'Rollite překlady'!A:D,VLOOKUP($O$3,'Rollite překlady'!$G$1:$H$4,2,0),0)</f>
        <v>Commande L/ P</v>
      </c>
      <c r="H16" s="384" t="str">
        <f>VLOOKUP('Rollite překlady'!A20,'Rollite překlady'!A:D,VLOOKUP($O$3,'Rollite překlady'!$G$1:$H$4,2,0),0)</f>
        <v>Longeur de manoeuvre en mm</v>
      </c>
      <c r="I16" s="384" t="str">
        <f>VLOOKUP('Rollite překlady'!A21,'Rollite překlady'!A:D,VLOOKUP($O$3,'Rollite překlady'!$G$1:$H$4,2,0),0)</f>
        <v>couleur de tissu</v>
      </c>
      <c r="J16" s="384" t="str">
        <f>VLOOKUP('Rollite překlady'!A22,'Rollite překlady'!A:D,VLOOKUP($O$3,'Rollite překlady'!$G$1:$H$4,2,0),0)</f>
        <v>guidage</v>
      </c>
      <c r="K16" s="384" t="str">
        <f>VLOOKUP('Rollite překlady'!A23,'Rollite překlady'!A:D,VLOOKUP($O$3,'Rollite překlady'!$G$1:$H$4,2,0),0)</f>
        <v>couleur de composants laqués</v>
      </c>
      <c r="L16" s="409" t="s">
        <v>895</v>
      </c>
      <c r="M16" s="385" t="str">
        <f>VLOOKUP('Rollite překlady'!A24,'Rollite překlady'!A:D,VLOOKUP($O$3,'Rollite překlady'!$G$1:$H$4,2,0),0)</f>
        <v>Vérification de largeur</v>
      </c>
      <c r="N16" s="386" t="str">
        <f>VLOOKUP('Rollite překlady'!A25,'Rollite překlady'!A:D,VLOOKUP($O$3,'Rollite překlady'!$G$1:$H$4,2,0),0)</f>
        <v>Vérification de hauteur</v>
      </c>
      <c r="O16" s="386" t="str">
        <f>VLOOKUP('Rollite překlady'!A26,'Rollite překlady'!A:D,VLOOKUP($O$3,'Rollite překlady'!$G$1:$H$4,2,0),0)</f>
        <v>Notes</v>
      </c>
      <c r="P16" s="104"/>
    </row>
    <row r="17" spans="1:16" ht="15" customHeight="1" thickBot="1">
      <c r="A17" s="106">
        <v>1</v>
      </c>
      <c r="B17" s="106">
        <v>2</v>
      </c>
      <c r="C17" s="106">
        <v>3</v>
      </c>
      <c r="D17" s="106">
        <v>4</v>
      </c>
      <c r="E17" s="106">
        <v>5</v>
      </c>
      <c r="F17" s="106">
        <v>6</v>
      </c>
      <c r="G17" s="106">
        <v>7</v>
      </c>
      <c r="H17" s="106">
        <v>8</v>
      </c>
      <c r="I17" s="106">
        <v>9</v>
      </c>
      <c r="J17" s="106">
        <v>10</v>
      </c>
      <c r="K17" s="106">
        <v>11</v>
      </c>
      <c r="L17" s="106">
        <v>12</v>
      </c>
      <c r="M17" s="107"/>
      <c r="O17" s="102"/>
      <c r="P17" s="102"/>
    </row>
    <row r="18" spans="1:16" ht="21" customHeight="1">
      <c r="A18" s="108"/>
      <c r="B18" s="109"/>
      <c r="C18" s="163" t="str">
        <f>IF($B18=""," ","RR")</f>
        <v xml:space="preserve"> </v>
      </c>
      <c r="D18" s="163" t="str">
        <f>IF($B18=""," ",16)</f>
        <v xml:space="preserve"> </v>
      </c>
      <c r="E18" s="110"/>
      <c r="F18" s="110"/>
      <c r="G18" s="111"/>
      <c r="H18" s="110"/>
      <c r="I18" s="111"/>
      <c r="J18" s="111"/>
      <c r="K18" s="111"/>
      <c r="L18" s="399"/>
      <c r="M18" s="166" t="str">
        <f>IF($I18&lt;&gt;"",IF(($E18*$F18/1000000*VLOOKUP($I18,help_látky!$A$3:$C$143,3,FALSE))&lt;=VLOOKUP($D18,help_látky!$G$3:$J$8,4,FALSE),IF($E18&lt;=VLOOKUP($D18,help_látky!$G$3:$J$8,3,FALSE),"OK","Překročena max.šířka trubky"),"Překročena max.hmotnost na trubku"),"")</f>
        <v/>
      </c>
      <c r="N18" s="370" t="str">
        <f>IF($I18&lt;&gt;"",IF(OR(AND(VLOOKUP($I18,help_látky!$A$3:$C$143,3,FALSE)&lt;=help_látky!$K$1,$F18&lt;=VLOOKUP($D18,help_látky!$G$2:$L$8,5,FALSE)),AND(VLOOKUP($I18,help_látky!$A$3:$C$143,3,FALSE)&gt;help_látky!$K$1,$F18&lt;=VLOOKUP($D18,help_látky!$G$2:$L$8,6,FALSE))),"OK","Překročena max.výška látky"),"")</f>
        <v/>
      </c>
      <c r="O18" s="367"/>
      <c r="P18" s="102"/>
    </row>
    <row r="19" spans="1:16" ht="21" customHeight="1">
      <c r="A19" s="112"/>
      <c r="B19" s="113"/>
      <c r="C19" s="164" t="str">
        <f t="shared" ref="C19:C28" si="0">IF($B19=""," ","RR")</f>
        <v xml:space="preserve"> </v>
      </c>
      <c r="D19" s="165" t="str">
        <f t="shared" ref="D19:D28" si="1">IF($B19=""," ",16)</f>
        <v xml:space="preserve"> </v>
      </c>
      <c r="E19" s="114"/>
      <c r="F19" s="114"/>
      <c r="G19" s="115"/>
      <c r="H19" s="114"/>
      <c r="I19" s="115"/>
      <c r="J19" s="115"/>
      <c r="K19" s="115"/>
      <c r="L19" s="400"/>
      <c r="M19" s="167" t="str">
        <f>IF($I19&lt;&gt;"",IF(($E19*$F19/1000000*VLOOKUP($I19,help_látky!$A$3:$C$143,3,FALSE))&lt;=VLOOKUP($D19,help_látky!$G$3:$J$8,4,FALSE),IF($E19&lt;=VLOOKUP($D19,help_látky!$G$3:$J$8,3,FALSE),"OK","Překročena max.šířka trubky"),"Překročena max.hmotnost na trubku"),"")</f>
        <v/>
      </c>
      <c r="N19" s="371" t="str">
        <f>IF($I19&lt;&gt;"",IF(OR(AND(VLOOKUP($I19,help_látky!$A$3:$C$143,3,FALSE)&lt;=help_látky!$K$1,$F19&lt;=VLOOKUP($D19,help_látky!$G$2:$L$8,5,FALSE)),AND(VLOOKUP($I19,help_látky!$A$3:$C$143,3,FALSE)&gt;help_látky!$K$1,$F19&lt;=VLOOKUP($D19,help_látky!$G$2:$L$8,6,FALSE))),"OK","Překročena max.výška látky"),"")</f>
        <v/>
      </c>
      <c r="O19" s="368"/>
      <c r="P19" s="102"/>
    </row>
    <row r="20" spans="1:16" ht="21" customHeight="1">
      <c r="A20" s="112"/>
      <c r="B20" s="113"/>
      <c r="C20" s="165" t="str">
        <f t="shared" si="0"/>
        <v xml:space="preserve"> </v>
      </c>
      <c r="D20" s="165" t="str">
        <f t="shared" si="1"/>
        <v xml:space="preserve"> </v>
      </c>
      <c r="E20" s="114"/>
      <c r="F20" s="114"/>
      <c r="G20" s="115"/>
      <c r="H20" s="114"/>
      <c r="I20" s="115"/>
      <c r="J20" s="115"/>
      <c r="K20" s="115"/>
      <c r="L20" s="400"/>
      <c r="M20" s="167" t="str">
        <f>IF($I20&lt;&gt;"",IF(($E20*$F20/1000000*VLOOKUP($I20,help_látky!$A$3:$C$143,3,FALSE))&lt;=VLOOKUP($D20,help_látky!$G$3:$J$8,4,FALSE),IF($E20&lt;=VLOOKUP($D20,help_látky!$G$3:$J$8,3,FALSE),"OK","Překročena max.šířka trubky"),"Překročena max.hmotnost na trubku"),"")</f>
        <v/>
      </c>
      <c r="N20" s="371" t="str">
        <f>IF($I20&lt;&gt;"",IF(OR(AND(VLOOKUP($I20,help_látky!$A$3:$C$143,3,FALSE)&lt;=help_látky!$K$1,$F20&lt;=VLOOKUP($D20,help_látky!$G$2:$L$8,5,FALSE)),AND(VLOOKUP($I20,help_látky!$A$3:$C$143,3,FALSE)&gt;help_látky!$K$1,$F20&lt;=VLOOKUP($D20,help_látky!$G$2:$L$8,6,FALSE))),"OK","Překročena max.výška látky"),"")</f>
        <v/>
      </c>
      <c r="O20" s="368"/>
      <c r="P20" s="102"/>
    </row>
    <row r="21" spans="1:16" ht="21" customHeight="1">
      <c r="A21" s="112"/>
      <c r="B21" s="113"/>
      <c r="C21" s="165" t="str">
        <f t="shared" si="0"/>
        <v xml:space="preserve"> </v>
      </c>
      <c r="D21" s="165" t="str">
        <f t="shared" si="1"/>
        <v xml:space="preserve"> </v>
      </c>
      <c r="E21" s="114"/>
      <c r="F21" s="114"/>
      <c r="G21" s="115"/>
      <c r="H21" s="114"/>
      <c r="I21" s="115"/>
      <c r="J21" s="115"/>
      <c r="K21" s="115"/>
      <c r="L21" s="400"/>
      <c r="M21" s="167" t="str">
        <f>IF($I21&lt;&gt;"",IF(($E21*$F21/1000000*VLOOKUP($I21,help_látky!$A$3:$C$143,3,FALSE))&lt;=VLOOKUP($D21,help_látky!$G$3:$J$8,4,FALSE),IF($E21&lt;=VLOOKUP($D21,help_látky!$G$3:$J$8,3,FALSE),"OK","Překročena max.šířka trubky"),"Překročena max.hmotnost na trubku"),"")</f>
        <v/>
      </c>
      <c r="N21" s="371" t="str">
        <f>IF($I21&lt;&gt;"",IF(OR(AND(VLOOKUP($I21,help_látky!$A$3:$C$143,3,FALSE)&lt;=help_látky!$K$1,$F21&lt;=VLOOKUP($D21,help_látky!$G$2:$L$8,5,FALSE)),AND(VLOOKUP($I21,help_látky!$A$3:$C$143,3,FALSE)&gt;help_látky!$K$1,$F21&lt;=VLOOKUP($D21,help_látky!$G$2:$L$8,6,FALSE))),"OK","Překročena max.výška látky"),"")</f>
        <v/>
      </c>
      <c r="O21" s="368"/>
      <c r="P21" s="102"/>
    </row>
    <row r="22" spans="1:16" ht="21" customHeight="1">
      <c r="A22" s="112"/>
      <c r="B22" s="113"/>
      <c r="C22" s="165" t="str">
        <f t="shared" si="0"/>
        <v xml:space="preserve"> </v>
      </c>
      <c r="D22" s="165" t="str">
        <f t="shared" si="1"/>
        <v xml:space="preserve"> </v>
      </c>
      <c r="E22" s="114"/>
      <c r="F22" s="114"/>
      <c r="G22" s="115"/>
      <c r="H22" s="114"/>
      <c r="I22" s="115"/>
      <c r="J22" s="115"/>
      <c r="K22" s="115"/>
      <c r="L22" s="400"/>
      <c r="M22" s="167" t="str">
        <f>IF($I22&lt;&gt;"",IF(($E22*$F22/1000000*VLOOKUP($I22,help_látky!$A$3:$C$143,3,FALSE))&lt;=VLOOKUP($D22,help_látky!$G$3:$J$8,4,FALSE),IF($E22&lt;=VLOOKUP($D22,help_látky!$G$3:$J$8,3,FALSE),"OK","Překročena max.šířka trubky"),"Překročena max.hmotnost na trubku"),"")</f>
        <v/>
      </c>
      <c r="N22" s="371" t="str">
        <f>IF($I22&lt;&gt;"",IF(OR(AND(VLOOKUP($I22,help_látky!$A$3:$C$143,3,FALSE)&lt;=help_látky!$K$1,$F22&lt;=VLOOKUP($D22,help_látky!$G$2:$L$8,5,FALSE)),AND(VLOOKUP($I22,help_látky!$A$3:$C$143,3,FALSE)&gt;help_látky!$K$1,$F22&lt;=VLOOKUP($D22,help_látky!$G$2:$L$8,6,FALSE))),"OK","Překročena max.výška látky"),"")</f>
        <v/>
      </c>
      <c r="O22" s="368"/>
      <c r="P22" s="102"/>
    </row>
    <row r="23" spans="1:16" ht="21" customHeight="1">
      <c r="A23" s="112"/>
      <c r="B23" s="113"/>
      <c r="C23" s="165" t="str">
        <f t="shared" si="0"/>
        <v xml:space="preserve"> </v>
      </c>
      <c r="D23" s="165" t="str">
        <f t="shared" si="1"/>
        <v xml:space="preserve"> </v>
      </c>
      <c r="E23" s="114"/>
      <c r="F23" s="114"/>
      <c r="G23" s="115"/>
      <c r="H23" s="114"/>
      <c r="I23" s="115"/>
      <c r="J23" s="115"/>
      <c r="K23" s="115"/>
      <c r="L23" s="400"/>
      <c r="M23" s="167" t="str">
        <f>IF($I23&lt;&gt;"",IF(($E23*$F23/1000000*VLOOKUP($I23,help_látky!$A$3:$C$143,3,FALSE))&lt;=VLOOKUP($D23,help_látky!$G$3:$J$8,4,FALSE),IF($E23&lt;=VLOOKUP($D23,help_látky!$G$3:$J$8,3,FALSE),"OK","Překročena max.šířka trubky"),"Překročena max.hmotnost na trubku"),"")</f>
        <v/>
      </c>
      <c r="N23" s="371" t="str">
        <f>IF($I23&lt;&gt;"",IF(OR(AND(VLOOKUP($I23,help_látky!$A$3:$C$143,3,FALSE)&lt;=help_látky!$K$1,$F23&lt;=VLOOKUP($D23,help_látky!$G$2:$L$8,5,FALSE)),AND(VLOOKUP($I23,help_látky!$A$3:$C$143,3,FALSE)&gt;help_látky!$K$1,$F23&lt;=VLOOKUP($D23,help_látky!$G$2:$L$8,6,FALSE))),"OK","Překročena max.výška látky"),"")</f>
        <v/>
      </c>
      <c r="O23" s="368"/>
      <c r="P23" s="102"/>
    </row>
    <row r="24" spans="1:16" ht="21" customHeight="1">
      <c r="A24" s="112"/>
      <c r="B24" s="113"/>
      <c r="C24" s="165" t="str">
        <f t="shared" si="0"/>
        <v xml:space="preserve"> </v>
      </c>
      <c r="D24" s="165" t="str">
        <f t="shared" si="1"/>
        <v xml:space="preserve"> </v>
      </c>
      <c r="E24" s="114"/>
      <c r="F24" s="114"/>
      <c r="G24" s="115"/>
      <c r="H24" s="114"/>
      <c r="I24" s="115"/>
      <c r="J24" s="115"/>
      <c r="K24" s="115"/>
      <c r="L24" s="400"/>
      <c r="M24" s="167" t="str">
        <f>IF($I24&lt;&gt;"",IF(($E24*$F24/1000000*VLOOKUP($I24,help_látky!$A$3:$C$143,3,FALSE))&lt;=VLOOKUP($D24,help_látky!$G$3:$J$8,4,FALSE),IF($E24&lt;=VLOOKUP($D24,help_látky!$G$3:$J$8,3,FALSE),"OK","Překročena max.šířka trubky"),"Překročena max.hmotnost na trubku"),"")</f>
        <v/>
      </c>
      <c r="N24" s="371" t="str">
        <f>IF($I24&lt;&gt;"",IF(OR(AND(VLOOKUP($I24,help_látky!$A$3:$C$143,3,FALSE)&lt;=help_látky!$K$1,$F24&lt;=VLOOKUP($D24,help_látky!$G$2:$L$8,5,FALSE)),AND(VLOOKUP($I24,help_látky!$A$3:$C$143,3,FALSE)&gt;help_látky!$K$1,$F24&lt;=VLOOKUP($D24,help_látky!$G$2:$L$8,6,FALSE))),"OK","Překročena max.výška látky"),"")</f>
        <v/>
      </c>
      <c r="O24" s="368"/>
      <c r="P24" s="102"/>
    </row>
    <row r="25" spans="1:16" ht="21" customHeight="1">
      <c r="A25" s="112"/>
      <c r="B25" s="113"/>
      <c r="C25" s="165" t="str">
        <f t="shared" si="0"/>
        <v xml:space="preserve"> </v>
      </c>
      <c r="D25" s="165" t="str">
        <f t="shared" si="1"/>
        <v xml:space="preserve"> </v>
      </c>
      <c r="E25" s="114"/>
      <c r="F25" s="114"/>
      <c r="G25" s="115"/>
      <c r="H25" s="114"/>
      <c r="I25" s="115"/>
      <c r="J25" s="115"/>
      <c r="K25" s="115"/>
      <c r="L25" s="400"/>
      <c r="M25" s="167" t="str">
        <f>IF($I25&lt;&gt;"",IF(($E25*$F25/1000000*VLOOKUP($I25,help_látky!$A$3:$C$143,3,FALSE))&lt;=VLOOKUP($D25,help_látky!$G$3:$J$8,4,FALSE),IF($E25&lt;=VLOOKUP($D25,help_látky!$G$3:$J$8,3,FALSE),"OK","Překročena max.šířka trubky"),"Překročena max.hmotnost na trubku"),"")</f>
        <v/>
      </c>
      <c r="N25" s="371" t="str">
        <f>IF($I25&lt;&gt;"",IF(OR(AND(VLOOKUP($I25,help_látky!$A$3:$C$143,3,FALSE)&lt;=help_látky!$K$1,$F25&lt;=VLOOKUP($D25,help_látky!$G$2:$L$8,5,FALSE)),AND(VLOOKUP($I25,help_látky!$A$3:$C$143,3,FALSE)&gt;help_látky!$K$1,$F25&lt;=VLOOKUP($D25,help_látky!$G$2:$L$8,6,FALSE))),"OK","Překročena max.výška látky"),"")</f>
        <v/>
      </c>
      <c r="O25" s="368"/>
      <c r="P25" s="102"/>
    </row>
    <row r="26" spans="1:16" ht="21" customHeight="1">
      <c r="A26" s="112"/>
      <c r="B26" s="113"/>
      <c r="C26" s="165" t="str">
        <f t="shared" si="0"/>
        <v xml:space="preserve"> </v>
      </c>
      <c r="D26" s="165" t="str">
        <f t="shared" si="1"/>
        <v xml:space="preserve"> </v>
      </c>
      <c r="E26" s="114"/>
      <c r="F26" s="114"/>
      <c r="G26" s="115"/>
      <c r="H26" s="114"/>
      <c r="I26" s="115"/>
      <c r="J26" s="115"/>
      <c r="K26" s="115"/>
      <c r="L26" s="400"/>
      <c r="M26" s="167" t="str">
        <f>IF($I26&lt;&gt;"",IF(($E26*$F26/1000000*VLOOKUP($I26,help_látky!$A$3:$C$143,3,FALSE))&lt;=VLOOKUP($D26,help_látky!$G$3:$J$8,4,FALSE),IF($E26&lt;=VLOOKUP($D26,help_látky!$G$3:$J$8,3,FALSE),"OK","Překročena max.šířka trubky"),"Překročena max.hmotnost na trubku"),"")</f>
        <v/>
      </c>
      <c r="N26" s="371" t="str">
        <f>IF($I26&lt;&gt;"",IF(OR(AND(VLOOKUP($I26,help_látky!$A$3:$C$143,3,FALSE)&lt;=help_látky!$K$1,$F26&lt;=VLOOKUP($D26,help_látky!$G$2:$L$8,5,FALSE)),AND(VLOOKUP($I26,help_látky!$A$3:$C$143,3,FALSE)&gt;help_látky!$K$1,$F26&lt;=VLOOKUP($D26,help_látky!$G$2:$L$8,6,FALSE))),"OK","Překročena max.výška látky"),"")</f>
        <v/>
      </c>
      <c r="O26" s="368"/>
      <c r="P26" s="102"/>
    </row>
    <row r="27" spans="1:16" ht="21" customHeight="1">
      <c r="A27" s="112"/>
      <c r="B27" s="113"/>
      <c r="C27" s="165" t="str">
        <f t="shared" si="0"/>
        <v xml:space="preserve"> </v>
      </c>
      <c r="D27" s="165" t="str">
        <f t="shared" si="1"/>
        <v xml:space="preserve"> </v>
      </c>
      <c r="E27" s="114"/>
      <c r="F27" s="114"/>
      <c r="G27" s="115"/>
      <c r="H27" s="114"/>
      <c r="I27" s="115"/>
      <c r="J27" s="115"/>
      <c r="K27" s="115"/>
      <c r="L27" s="400"/>
      <c r="M27" s="167" t="str">
        <f>IF($I27&lt;&gt;"",IF(($E27*$F27/1000000*VLOOKUP($I27,help_látky!$A$3:$C$143,3,FALSE))&lt;=VLOOKUP($D27,help_látky!$G$3:$J$8,4,FALSE),IF($E27&lt;=VLOOKUP($D27,help_látky!$G$3:$J$8,3,FALSE),"OK","Překročena max.šířka trubky"),"Překročena max.hmotnost na trubku"),"")</f>
        <v/>
      </c>
      <c r="N27" s="371" t="str">
        <f>IF($I27&lt;&gt;"",IF(OR(AND(VLOOKUP($I27,help_látky!$A$3:$C$143,3,FALSE)&lt;=help_látky!$K$1,$F27&lt;=VLOOKUP($D27,help_látky!$G$2:$L$8,5,FALSE)),AND(VLOOKUP($I27,help_látky!$A$3:$C$143,3,FALSE)&gt;help_látky!$K$1,$F27&lt;=VLOOKUP($D27,help_látky!$G$2:$L$8,6,FALSE))),"OK","Překročena max.výška látky"),"")</f>
        <v/>
      </c>
      <c r="O27" s="368"/>
      <c r="P27" s="102"/>
    </row>
    <row r="28" spans="1:16" ht="21" customHeight="1" thickBot="1">
      <c r="A28" s="116"/>
      <c r="B28" s="117"/>
      <c r="C28" s="164" t="str">
        <f t="shared" si="0"/>
        <v xml:space="preserve"> </v>
      </c>
      <c r="D28" s="164" t="str">
        <f t="shared" si="1"/>
        <v xml:space="preserve"> </v>
      </c>
      <c r="E28" s="118"/>
      <c r="F28" s="118"/>
      <c r="G28" s="119"/>
      <c r="H28" s="118"/>
      <c r="I28" s="119"/>
      <c r="J28" s="119"/>
      <c r="K28" s="119"/>
      <c r="L28" s="401"/>
      <c r="M28" s="168" t="str">
        <f>IF($I28&lt;&gt;"",IF(($E28*$F28/1000000*VLOOKUP($I28,help_látky!$A$3:$C$143,3,FALSE))&lt;=VLOOKUP($D28,help_látky!$G$3:$J$8,4,FALSE),IF($E28&lt;=VLOOKUP($D28,help_látky!$G$3:$J$8,3,FALSE),"OK","Překročena max.šířka trubky"),"Překročena max.hmotnost na trubku"),"")</f>
        <v/>
      </c>
      <c r="N28" s="372" t="str">
        <f>IF($I28&lt;&gt;"",IF(OR(AND(VLOOKUP($I28,help_látky!$A$3:$C$143,3,FALSE)&lt;=help_látky!$K$1,$F28&lt;=VLOOKUP($D28,help_látky!$G$2:$L$8,5,FALSE)),AND(VLOOKUP($I28,help_látky!$A$3:$C$143,3,FALSE)&gt;help_látky!$K$1,$F28&lt;=VLOOKUP($D28,help_látky!$G$2:$L$8,6,FALSE))),"OK","Překročena max.výška látky"),"")</f>
        <v/>
      </c>
      <c r="O28" s="369"/>
      <c r="P28" s="102"/>
    </row>
    <row r="29" spans="1:16" ht="15" customHeight="1">
      <c r="A29" s="518" t="str">
        <f>VLOOKUP('Rollite překlady'!A27,'Rollite překlady'!A:D,VLOOKUP($O$3,'Rollite překlady'!$G$1:$H$4,2,0),0)</f>
        <v>Notes:</v>
      </c>
      <c r="B29" s="519"/>
      <c r="C29" s="519"/>
      <c r="D29" s="519"/>
      <c r="E29" s="519"/>
      <c r="F29" s="519"/>
      <c r="G29" s="519"/>
      <c r="H29" s="519"/>
      <c r="I29" s="519"/>
      <c r="J29" s="519"/>
      <c r="K29" s="519"/>
      <c r="L29" s="519"/>
      <c r="M29" s="519"/>
      <c r="N29" s="519"/>
      <c r="O29" s="520"/>
    </row>
    <row r="30" spans="1:16" ht="15" customHeight="1">
      <c r="A30" s="521"/>
      <c r="B30" s="522"/>
      <c r="C30" s="522"/>
      <c r="D30" s="522"/>
      <c r="E30" s="522"/>
      <c r="F30" s="522"/>
      <c r="G30" s="522"/>
      <c r="H30" s="522"/>
      <c r="I30" s="522"/>
      <c r="J30" s="522"/>
      <c r="K30" s="522"/>
      <c r="L30" s="522"/>
      <c r="M30" s="522"/>
      <c r="N30" s="522"/>
      <c r="O30" s="523"/>
    </row>
    <row r="31" spans="1:16" ht="15" customHeight="1" thickBot="1">
      <c r="A31" s="524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6"/>
    </row>
    <row r="32" spans="1:16" ht="21" customHeight="1">
      <c r="A32" s="86"/>
      <c r="B32" s="86"/>
      <c r="C32" s="120"/>
      <c r="D32" s="120"/>
      <c r="E32" s="121"/>
      <c r="F32" s="121"/>
      <c r="G32" s="121"/>
      <c r="H32" s="121"/>
      <c r="I32" s="121"/>
      <c r="J32" s="121"/>
      <c r="K32" s="121"/>
      <c r="L32" s="121"/>
      <c r="N32" s="102"/>
      <c r="O32" s="102"/>
    </row>
    <row r="33" spans="1:15" ht="21.75" customHeight="1">
      <c r="A33" s="387" t="str">
        <f>VLOOKUP('Rollite překlady'!A28,'Rollite překlady'!A:D,VLOOKUP($O$3,'Rollite překlady'!$G$1:$H$4,2,0),0)</f>
        <v>Notes expliquatives:</v>
      </c>
      <c r="B33" s="86"/>
      <c r="C33" s="120"/>
      <c r="D33" s="120"/>
      <c r="E33" s="121"/>
      <c r="F33" s="121"/>
      <c r="G33" s="121"/>
      <c r="H33" s="121"/>
      <c r="I33" s="121"/>
      <c r="J33" s="101"/>
      <c r="K33" s="101"/>
      <c r="L33" s="101"/>
      <c r="N33" s="102"/>
      <c r="O33" s="102"/>
    </row>
    <row r="34" spans="1:15" ht="13.5" customHeight="1">
      <c r="A34" s="122"/>
      <c r="B34" s="86"/>
      <c r="C34" s="120"/>
      <c r="D34" s="120"/>
      <c r="E34" s="121"/>
      <c r="F34" s="121"/>
      <c r="G34" s="121"/>
      <c r="H34" s="121"/>
      <c r="I34" s="121"/>
      <c r="J34" s="101"/>
      <c r="K34" s="101"/>
      <c r="L34" s="101"/>
      <c r="N34" s="102"/>
      <c r="O34" s="102"/>
    </row>
    <row r="35" spans="1:15" s="86" customFormat="1" ht="13.5" customHeight="1">
      <c r="A35" s="388" t="str">
        <f>VLOOKUP('Rollite překlady'!A29,'Rollite překlady'!A:D,VLOOKUP($O$3,'Rollite překlady'!$G$1:$H$4,2,0),0)</f>
        <v>4) si nécessaire l´harmonisation de motifs pour des tissus avec les motifs, nécessaire a noter: HARMONISATION, le meme diametre de tube doit etre choisi</v>
      </c>
      <c r="C35" s="120"/>
      <c r="D35" s="120"/>
      <c r="E35" s="121"/>
      <c r="F35" s="121"/>
      <c r="G35" s="121"/>
      <c r="H35" s="121"/>
      <c r="I35" s="121"/>
      <c r="J35" s="123"/>
      <c r="K35" s="123"/>
      <c r="L35" s="123"/>
      <c r="N35" s="102"/>
      <c r="O35" s="102"/>
    </row>
    <row r="36" spans="1:15" s="86" customFormat="1" ht="13.5" customHeight="1">
      <c r="A36" s="388" t="str">
        <f>VLOOKUP('Rollite překlady'!A30,'Rollite překlady'!A:D,VLOOKUP($O$3,'Rollite překlady'!$G$1:$H$4,2,0),0)</f>
        <v>7) choisissez la coté de manoeuvre de la vue frontale de l´intérieur</v>
      </c>
      <c r="C36" s="120"/>
      <c r="D36" s="120"/>
      <c r="E36" s="121"/>
      <c r="F36" s="121"/>
      <c r="G36" s="121"/>
      <c r="H36" s="121"/>
      <c r="I36" s="121"/>
      <c r="J36" s="123"/>
      <c r="K36" s="123"/>
      <c r="L36" s="123"/>
      <c r="N36" s="102"/>
      <c r="O36" s="102"/>
    </row>
    <row r="37" spans="1:15" s="86" customFormat="1" ht="13.5" customHeight="1">
      <c r="A37" s="388" t="str">
        <f>VLOOKUP('Rollite překlady'!A31,'Rollite překlady'!A:D,VLOOKUP($O$3,'Rollite překlady'!$G$1:$H$4,2,0),0)</f>
        <v>9) choisissez la couleur de tissu dans les options préparés; la teinte de couleurs peut se différer en peu dans les livraisons individuelles</v>
      </c>
      <c r="C37" s="120"/>
      <c r="D37" s="120"/>
      <c r="E37" s="121"/>
      <c r="F37" s="121"/>
      <c r="G37" s="121"/>
      <c r="H37" s="121"/>
      <c r="I37" s="121"/>
      <c r="J37" s="123"/>
      <c r="K37" s="123"/>
      <c r="L37" s="123"/>
      <c r="N37" s="102"/>
      <c r="O37" s="102"/>
    </row>
    <row r="38" spans="1:15" s="86" customFormat="1" ht="13.5" customHeight="1">
      <c r="A38" s="388" t="str">
        <f>VLOOKUP('Rollite překlady'!A32,'Rollite překlady'!A:D,VLOOKUP($O$3,'Rollite překlady'!$G$1:$H$4,2,0),0)</f>
        <v>10) choisissez l´enroulement de tissu, plus d´informations  instructions PAGE 1</v>
      </c>
      <c r="C38" s="120"/>
      <c r="D38" s="120"/>
      <c r="E38" s="121"/>
      <c r="F38" s="121"/>
      <c r="G38" s="121"/>
      <c r="H38" s="121"/>
      <c r="I38" s="121"/>
      <c r="J38" s="123"/>
      <c r="K38" s="123"/>
      <c r="L38" s="123"/>
      <c r="N38" s="102"/>
      <c r="O38" s="102"/>
    </row>
    <row r="39" spans="1:15" s="86" customFormat="1" ht="13.5" customHeight="1">
      <c r="A39" s="388" t="str">
        <f>VLOOKUP('Rollite překlady'!A33,'Rollite překlady'!A:D,VLOOKUP($O$3,'Rollite překlady'!$G$1:$H$4,2,0),0)</f>
        <v>11) choisissez le type de guidage dans les options préparés, plus d´informations instructions PAGE 2</v>
      </c>
      <c r="C39" s="120"/>
      <c r="D39" s="120"/>
      <c r="E39" s="121"/>
      <c r="F39" s="121"/>
      <c r="G39" s="121"/>
      <c r="H39" s="121"/>
      <c r="I39" s="121"/>
      <c r="J39" s="123"/>
      <c r="K39" s="123"/>
      <c r="L39" s="123"/>
      <c r="N39" s="102"/>
      <c r="O39" s="102"/>
    </row>
    <row r="40" spans="1:15" s="86" customFormat="1" ht="13.5" customHeight="1">
      <c r="A40" s="122" t="s">
        <v>897</v>
      </c>
      <c r="C40" s="120"/>
      <c r="D40" s="120"/>
      <c r="E40" s="121"/>
      <c r="F40" s="121"/>
      <c r="G40" s="121"/>
      <c r="H40" s="121"/>
      <c r="I40" s="121"/>
      <c r="J40" s="123"/>
      <c r="K40" s="123"/>
      <c r="L40" s="123"/>
      <c r="N40" s="102"/>
      <c r="O40" s="102"/>
    </row>
    <row r="41" spans="1:15" s="137" customFormat="1" ht="13.5" customHeight="1">
      <c r="A41" s="136"/>
      <c r="C41" s="138"/>
      <c r="D41" s="138"/>
      <c r="E41" s="139"/>
      <c r="F41" s="139"/>
      <c r="G41" s="139"/>
      <c r="H41" s="139"/>
      <c r="I41" s="139"/>
      <c r="J41" s="140"/>
      <c r="K41" s="140"/>
      <c r="L41" s="140"/>
      <c r="N41" s="141"/>
      <c r="O41" s="141"/>
    </row>
    <row r="42" spans="1:15" s="142" customFormat="1" ht="13.5" customHeight="1">
      <c r="B42" s="137"/>
      <c r="C42" s="138"/>
      <c r="D42" s="138"/>
      <c r="E42" s="139"/>
      <c r="F42" s="139"/>
      <c r="G42" s="139"/>
      <c r="H42" s="139"/>
      <c r="I42" s="139"/>
      <c r="J42" s="143"/>
      <c r="K42" s="143"/>
      <c r="L42" s="143"/>
      <c r="N42" s="141"/>
      <c r="O42" s="141"/>
    </row>
    <row r="43" spans="1:15" s="137" customFormat="1" ht="13.5" customHeight="1">
      <c r="C43" s="138"/>
      <c r="D43" s="138"/>
      <c r="E43" s="139"/>
      <c r="F43" s="139"/>
      <c r="G43" s="139"/>
      <c r="H43" s="139"/>
      <c r="I43" s="139"/>
      <c r="J43" s="140"/>
      <c r="K43" s="140"/>
      <c r="L43" s="140"/>
      <c r="N43" s="141"/>
      <c r="O43" s="141"/>
    </row>
    <row r="44" spans="1:15" s="86" customFormat="1" ht="12.75" customHeight="1">
      <c r="A44" s="122"/>
      <c r="C44" s="120"/>
      <c r="D44" s="120"/>
      <c r="E44" s="121"/>
      <c r="F44" s="121"/>
      <c r="G44" s="121"/>
      <c r="H44" s="121"/>
      <c r="I44" s="121"/>
      <c r="J44" s="123"/>
      <c r="K44" s="123"/>
      <c r="L44" s="123"/>
      <c r="N44" s="102"/>
      <c r="O44" s="102"/>
    </row>
    <row r="45" spans="1:15" ht="15.75" customHeight="1">
      <c r="A45" s="504"/>
      <c r="B45" s="504"/>
      <c r="C45" s="504"/>
      <c r="D45" s="504"/>
      <c r="E45" s="504"/>
      <c r="F45" s="504"/>
      <c r="G45" s="504"/>
      <c r="H45" s="504"/>
      <c r="I45" s="131"/>
      <c r="J45" s="505"/>
      <c r="K45" s="505"/>
      <c r="L45" s="132"/>
    </row>
    <row r="46" spans="1:15" ht="11.25" customHeight="1">
      <c r="A46" s="466" t="s">
        <v>1078</v>
      </c>
      <c r="I46" s="467"/>
      <c r="L46" s="468" t="s">
        <v>1079</v>
      </c>
      <c r="O46" s="468" t="s">
        <v>1080</v>
      </c>
    </row>
    <row r="47" spans="1:15" ht="11.25" customHeight="1">
      <c r="A47" s="389" t="str">
        <f>VLOOKUP('Rollite překlady'!A34,'Rollite překlady'!A:D,VLOOKUP($O$3,'Rollite překlady'!$G$1:$H$4,2,0),0)</f>
        <v>Valable de:</v>
      </c>
      <c r="C47" s="527" t="s">
        <v>1322</v>
      </c>
      <c r="D47" s="527"/>
      <c r="O47" s="390"/>
    </row>
  </sheetData>
  <mergeCells count="30">
    <mergeCell ref="C47:D47"/>
    <mergeCell ref="A6:E6"/>
    <mergeCell ref="G6:K6"/>
    <mergeCell ref="A7:B8"/>
    <mergeCell ref="C7:E8"/>
    <mergeCell ref="G7:H7"/>
    <mergeCell ref="I7:K7"/>
    <mergeCell ref="G8:H8"/>
    <mergeCell ref="I8:K8"/>
    <mergeCell ref="A9:B10"/>
    <mergeCell ref="C9:E10"/>
    <mergeCell ref="G9:H11"/>
    <mergeCell ref="I9:K9"/>
    <mergeCell ref="I10:K10"/>
    <mergeCell ref="A11:B12"/>
    <mergeCell ref="C11:E12"/>
    <mergeCell ref="I11:K11"/>
    <mergeCell ref="G12:H14"/>
    <mergeCell ref="I12:K12"/>
    <mergeCell ref="A45:C45"/>
    <mergeCell ref="D45:H45"/>
    <mergeCell ref="J45:K45"/>
    <mergeCell ref="A13:B14"/>
    <mergeCell ref="C13:E14"/>
    <mergeCell ref="I13:K13"/>
    <mergeCell ref="I14:K14"/>
    <mergeCell ref="E15:I15"/>
    <mergeCell ref="A29:O29"/>
    <mergeCell ref="A30:O30"/>
    <mergeCell ref="A31:O31"/>
  </mergeCells>
  <dataValidations count="7">
    <dataValidation type="whole" operator="greaterThan" allowBlank="1" showInputMessage="1" showErrorMessage="1" error="Zadej celé číslo větší než nula!" sqref="E18:F28 H18:H28" xr:uid="{00000000-0002-0000-0400-000000000000}">
      <formula1>0</formula1>
    </dataValidation>
    <dataValidation type="list" allowBlank="1" showInputMessage="1" showErrorMessage="1" sqref="G18:G28" xr:uid="{00000000-0002-0000-0400-000001000000}">
      <formula1>ovladaniRollite</formula1>
    </dataValidation>
    <dataValidation type="list" allowBlank="1" showInputMessage="1" showErrorMessage="1" sqref="J18:J28" xr:uid="{00000000-0002-0000-0400-000002000000}">
      <formula1>vedeniRollite</formula1>
    </dataValidation>
    <dataValidation type="list" allowBlank="1" showInputMessage="1" showErrorMessage="1" sqref="I18:I28" xr:uid="{00000000-0002-0000-0400-000003000000}">
      <formula1>latky2</formula1>
    </dataValidation>
    <dataValidation type="list" allowBlank="1" showInputMessage="1" showErrorMessage="1" sqref="O3" xr:uid="{00000000-0002-0000-0400-000004000000}">
      <formula1>jazyk</formula1>
    </dataValidation>
    <dataValidation type="list" allowBlank="1" showInputMessage="1" showErrorMessage="1" sqref="L18:L28" xr:uid="{00000000-0002-0000-0400-000005000000}">
      <formula1>Bal</formula1>
    </dataValidation>
    <dataValidation type="list" allowBlank="1" showInputMessage="1" showErrorMessage="1" sqref="K18:K28" xr:uid="{00000000-0002-0000-0400-000006000000}">
      <formula1>IF(J18="RR14/1",RALRR,RALRollite)</formula1>
    </dataValidation>
  </dataValidations>
  <hyperlinks>
    <hyperlink ref="O2" r:id="rId1" xr:uid="{00000000-0004-0000-0400-000000000000}"/>
    <hyperlink ref="O46" r:id="rId2" xr:uid="{00000000-0004-0000-0400-000001000000}"/>
    <hyperlink ref="L46" r:id="rId3" xr:uid="{00000000-0004-0000-0400-000002000000}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71"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5"/>
  <sheetViews>
    <sheetView workbookViewId="0">
      <selection activeCell="A39" sqref="A39"/>
    </sheetView>
  </sheetViews>
  <sheetFormatPr defaultColWidth="9.140625" defaultRowHeight="12.75"/>
  <cols>
    <col min="1" max="4" width="65" style="378" customWidth="1"/>
    <col min="5" max="16384" width="9.140625" style="378"/>
  </cols>
  <sheetData>
    <row r="1" spans="1:8" s="376" customFormat="1">
      <c r="A1" s="375" t="s">
        <v>590</v>
      </c>
      <c r="B1" s="375" t="s">
        <v>591</v>
      </c>
      <c r="C1" s="375" t="s">
        <v>592</v>
      </c>
      <c r="D1" s="375" t="s">
        <v>593</v>
      </c>
      <c r="G1" s="377" t="s">
        <v>590</v>
      </c>
      <c r="H1" s="377">
        <v>1</v>
      </c>
    </row>
    <row r="2" spans="1:8" s="376" customFormat="1">
      <c r="A2" s="376" t="s">
        <v>241</v>
      </c>
      <c r="B2" s="376" t="s">
        <v>594</v>
      </c>
      <c r="C2" s="376" t="s">
        <v>595</v>
      </c>
      <c r="D2" s="376" t="s">
        <v>596</v>
      </c>
      <c r="G2" s="377" t="s">
        <v>591</v>
      </c>
      <c r="H2" s="377">
        <v>2</v>
      </c>
    </row>
    <row r="3" spans="1:8">
      <c r="A3" s="378" t="s">
        <v>5</v>
      </c>
      <c r="B3" s="378" t="s">
        <v>597</v>
      </c>
      <c r="C3" s="378" t="s">
        <v>598</v>
      </c>
      <c r="D3" s="378" t="s">
        <v>599</v>
      </c>
      <c r="G3" s="379" t="s">
        <v>592</v>
      </c>
      <c r="H3" s="379">
        <v>3</v>
      </c>
    </row>
    <row r="4" spans="1:8">
      <c r="A4" s="378" t="s">
        <v>7</v>
      </c>
      <c r="B4" s="378" t="s">
        <v>600</v>
      </c>
      <c r="C4" s="378" t="s">
        <v>601</v>
      </c>
      <c r="D4" s="378" t="s">
        <v>602</v>
      </c>
      <c r="G4" s="379" t="s">
        <v>593</v>
      </c>
      <c r="H4" s="379">
        <v>4</v>
      </c>
    </row>
    <row r="5" spans="1:8">
      <c r="A5" s="378" t="s">
        <v>8</v>
      </c>
      <c r="B5" s="378" t="s">
        <v>603</v>
      </c>
      <c r="C5" s="378" t="s">
        <v>604</v>
      </c>
      <c r="D5" s="378" t="s">
        <v>605</v>
      </c>
    </row>
    <row r="6" spans="1:8">
      <c r="A6" s="378" t="s">
        <v>9</v>
      </c>
      <c r="B6" s="378" t="s">
        <v>606</v>
      </c>
      <c r="C6" s="378" t="s">
        <v>9</v>
      </c>
      <c r="D6" s="378" t="s">
        <v>607</v>
      </c>
    </row>
    <row r="7" spans="1:8" s="376" customFormat="1">
      <c r="A7" s="376" t="s">
        <v>52</v>
      </c>
      <c r="B7" s="376" t="s">
        <v>608</v>
      </c>
      <c r="C7" s="376" t="s">
        <v>609</v>
      </c>
      <c r="D7" s="376" t="s">
        <v>610</v>
      </c>
    </row>
    <row r="8" spans="1:8">
      <c r="A8" s="378" t="s">
        <v>6</v>
      </c>
      <c r="B8" s="378" t="s">
        <v>611</v>
      </c>
      <c r="C8" s="378" t="s">
        <v>612</v>
      </c>
      <c r="D8" s="378" t="s">
        <v>613</v>
      </c>
    </row>
    <row r="9" spans="1:8">
      <c r="A9" s="378" t="s">
        <v>51</v>
      </c>
      <c r="B9" s="378" t="s">
        <v>614</v>
      </c>
      <c r="C9" s="378" t="s">
        <v>615</v>
      </c>
      <c r="D9" s="378" t="s">
        <v>616</v>
      </c>
    </row>
    <row r="10" spans="1:8">
      <c r="A10" s="378" t="s">
        <v>12</v>
      </c>
      <c r="B10" s="378" t="s">
        <v>617</v>
      </c>
      <c r="C10" s="378" t="s">
        <v>618</v>
      </c>
      <c r="D10" s="378" t="s">
        <v>619</v>
      </c>
    </row>
    <row r="11" spans="1:8">
      <c r="A11" s="378" t="s">
        <v>1</v>
      </c>
      <c r="B11" s="378" t="s">
        <v>620</v>
      </c>
      <c r="C11" s="378" t="s">
        <v>621</v>
      </c>
      <c r="D11" s="378" t="s">
        <v>622</v>
      </c>
    </row>
    <row r="12" spans="1:8" s="376" customFormat="1">
      <c r="A12" s="376" t="s">
        <v>53</v>
      </c>
      <c r="B12" s="376" t="s">
        <v>623</v>
      </c>
      <c r="C12" s="376" t="s">
        <v>624</v>
      </c>
      <c r="D12" s="376" t="s">
        <v>625</v>
      </c>
    </row>
    <row r="13" spans="1:8">
      <c r="A13" s="378" t="s">
        <v>2</v>
      </c>
      <c r="B13" s="378" t="s">
        <v>626</v>
      </c>
      <c r="C13" s="378" t="s">
        <v>626</v>
      </c>
      <c r="D13" s="378" t="s">
        <v>627</v>
      </c>
    </row>
    <row r="14" spans="1:8">
      <c r="A14" s="378" t="s">
        <v>267</v>
      </c>
      <c r="B14" s="378" t="s">
        <v>628</v>
      </c>
      <c r="C14" s="378" t="s">
        <v>629</v>
      </c>
      <c r="D14" s="378" t="s">
        <v>630</v>
      </c>
    </row>
    <row r="15" spans="1:8">
      <c r="A15" s="378" t="s">
        <v>54</v>
      </c>
      <c r="B15" s="378" t="s">
        <v>631</v>
      </c>
      <c r="C15" s="378" t="s">
        <v>632</v>
      </c>
      <c r="D15" s="378" t="s">
        <v>633</v>
      </c>
    </row>
    <row r="16" spans="1:8">
      <c r="A16" s="378" t="s">
        <v>63</v>
      </c>
      <c r="B16" s="378" t="s">
        <v>634</v>
      </c>
      <c r="C16" s="378" t="s">
        <v>635</v>
      </c>
      <c r="D16" s="378" t="s">
        <v>636</v>
      </c>
    </row>
    <row r="17" spans="1:4">
      <c r="A17" s="378" t="s">
        <v>67</v>
      </c>
      <c r="B17" s="378" t="s">
        <v>637</v>
      </c>
      <c r="C17" s="378" t="s">
        <v>638</v>
      </c>
      <c r="D17" s="378" t="s">
        <v>639</v>
      </c>
    </row>
    <row r="18" spans="1:4">
      <c r="A18" s="378" t="s">
        <v>10</v>
      </c>
      <c r="B18" s="378" t="s">
        <v>640</v>
      </c>
      <c r="C18" s="378" t="s">
        <v>641</v>
      </c>
      <c r="D18" s="378" t="s">
        <v>642</v>
      </c>
    </row>
    <row r="19" spans="1:4">
      <c r="A19" s="378" t="s">
        <v>68</v>
      </c>
      <c r="B19" s="378" t="s">
        <v>643</v>
      </c>
      <c r="C19" s="378" t="s">
        <v>644</v>
      </c>
      <c r="D19" s="378" t="s">
        <v>729</v>
      </c>
    </row>
    <row r="20" spans="1:4">
      <c r="A20" s="378" t="s">
        <v>14</v>
      </c>
      <c r="B20" s="378" t="s">
        <v>646</v>
      </c>
      <c r="C20" s="378" t="s">
        <v>728</v>
      </c>
      <c r="D20" s="378" t="s">
        <v>730</v>
      </c>
    </row>
    <row r="21" spans="1:4">
      <c r="A21" s="378" t="s">
        <v>73</v>
      </c>
      <c r="B21" s="378" t="s">
        <v>649</v>
      </c>
      <c r="C21" s="378" t="s">
        <v>650</v>
      </c>
      <c r="D21" s="378" t="s">
        <v>731</v>
      </c>
    </row>
    <row r="22" spans="1:4">
      <c r="A22" s="378" t="s">
        <v>148</v>
      </c>
      <c r="B22" s="378" t="s">
        <v>655</v>
      </c>
      <c r="C22" s="378" t="s">
        <v>656</v>
      </c>
      <c r="D22" s="378" t="s">
        <v>732</v>
      </c>
    </row>
    <row r="23" spans="1:4">
      <c r="A23" s="378" t="s">
        <v>168</v>
      </c>
      <c r="B23" s="378" t="s">
        <v>664</v>
      </c>
      <c r="C23" s="378" t="s">
        <v>671</v>
      </c>
      <c r="D23" s="378" t="s">
        <v>666</v>
      </c>
    </row>
    <row r="24" spans="1:4">
      <c r="A24" s="378" t="s">
        <v>299</v>
      </c>
      <c r="B24" s="378" t="s">
        <v>670</v>
      </c>
      <c r="C24" s="378" t="s">
        <v>671</v>
      </c>
      <c r="D24" s="378" t="s">
        <v>733</v>
      </c>
    </row>
    <row r="25" spans="1:4">
      <c r="A25" s="378" t="s">
        <v>300</v>
      </c>
      <c r="B25" s="378" t="s">
        <v>673</v>
      </c>
      <c r="C25" s="378" t="s">
        <v>674</v>
      </c>
      <c r="D25" s="378" t="s">
        <v>734</v>
      </c>
    </row>
    <row r="26" spans="1:4">
      <c r="A26" s="378" t="s">
        <v>3</v>
      </c>
      <c r="B26" s="378" t="s">
        <v>676</v>
      </c>
      <c r="C26" s="378" t="s">
        <v>677</v>
      </c>
      <c r="D26" s="378" t="s">
        <v>678</v>
      </c>
    </row>
    <row r="27" spans="1:4" s="376" customFormat="1">
      <c r="A27" s="376" t="s">
        <v>253</v>
      </c>
      <c r="B27" s="376" t="s">
        <v>679</v>
      </c>
      <c r="C27" s="376" t="s">
        <v>680</v>
      </c>
      <c r="D27" s="376" t="s">
        <v>681</v>
      </c>
    </row>
    <row r="28" spans="1:4" s="392" customFormat="1">
      <c r="A28" s="392" t="s">
        <v>682</v>
      </c>
      <c r="B28" s="392" t="s">
        <v>683</v>
      </c>
      <c r="C28" s="392" t="s">
        <v>684</v>
      </c>
      <c r="D28" s="392" t="s">
        <v>685</v>
      </c>
    </row>
    <row r="29" spans="1:4">
      <c r="A29" s="378" t="s">
        <v>280</v>
      </c>
      <c r="B29" s="378" t="s">
        <v>686</v>
      </c>
      <c r="C29" s="378" t="s">
        <v>687</v>
      </c>
      <c r="D29" s="378" t="s">
        <v>688</v>
      </c>
    </row>
    <row r="30" spans="1:4">
      <c r="A30" s="378" t="s">
        <v>271</v>
      </c>
      <c r="B30" s="378" t="s">
        <v>689</v>
      </c>
      <c r="C30" s="378" t="s">
        <v>690</v>
      </c>
      <c r="D30" s="378" t="s">
        <v>691</v>
      </c>
    </row>
    <row r="31" spans="1:4">
      <c r="A31" s="378" t="s">
        <v>281</v>
      </c>
      <c r="B31" s="378" t="s">
        <v>735</v>
      </c>
      <c r="C31" s="378" t="s">
        <v>738</v>
      </c>
      <c r="D31" s="378" t="s">
        <v>694</v>
      </c>
    </row>
    <row r="32" spans="1:4">
      <c r="A32" s="378" t="s">
        <v>254</v>
      </c>
      <c r="B32" s="378" t="s">
        <v>736</v>
      </c>
      <c r="C32" s="378" t="s">
        <v>739</v>
      </c>
      <c r="D32" s="378" t="s">
        <v>697</v>
      </c>
    </row>
    <row r="33" spans="1:4">
      <c r="A33" s="378" t="s">
        <v>286</v>
      </c>
      <c r="B33" s="378" t="s">
        <v>737</v>
      </c>
      <c r="C33" s="378" t="s">
        <v>740</v>
      </c>
      <c r="D33" s="378" t="s">
        <v>700</v>
      </c>
    </row>
    <row r="34" spans="1:4">
      <c r="A34" s="378" t="s">
        <v>17</v>
      </c>
      <c r="B34" s="378" t="s">
        <v>713</v>
      </c>
      <c r="C34" s="378" t="s">
        <v>714</v>
      </c>
      <c r="D34" s="378" t="s">
        <v>715</v>
      </c>
    </row>
    <row r="35" spans="1:4">
      <c r="A35" s="378" t="s">
        <v>199</v>
      </c>
      <c r="B35" s="378" t="s">
        <v>716</v>
      </c>
      <c r="C35" s="378" t="s">
        <v>717</v>
      </c>
      <c r="D35" s="378" t="s">
        <v>718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fitToPage="1"/>
  </sheetPr>
  <dimension ref="A1:G26"/>
  <sheetViews>
    <sheetView zoomScaleNormal="100" workbookViewId="0">
      <selection activeCell="D1" sqref="D1"/>
    </sheetView>
  </sheetViews>
  <sheetFormatPr defaultColWidth="9.140625" defaultRowHeight="11.25"/>
  <cols>
    <col min="1" max="1" width="17.140625" style="1" customWidth="1"/>
    <col min="2" max="2" width="36.42578125" style="1" customWidth="1"/>
    <col min="3" max="3" width="63.85546875" style="1" customWidth="1"/>
    <col min="4" max="4" width="17.28515625" style="1" bestFit="1" customWidth="1"/>
    <col min="5" max="6" width="4.7109375" style="1" customWidth="1"/>
    <col min="7" max="7" width="16" style="1" customWidth="1"/>
    <col min="8" max="16384" width="9.140625" style="1"/>
  </cols>
  <sheetData>
    <row r="1" spans="1:7" ht="21" customHeight="1">
      <c r="A1" s="42" t="str">
        <f>VLOOKUP('pokyny1 překlady'!A2,'pokyny1 překlady'!A:D,VLOOKUP(D1,'pokyny1 překlady'!G1:H4,2,0),0)</f>
        <v>Type de produit</v>
      </c>
      <c r="D1" s="393" t="s">
        <v>593</v>
      </c>
    </row>
    <row r="2" spans="1:7">
      <c r="A2" s="34" t="str">
        <f>VLOOKUP('pokyny1 překlady'!A3,'pokyny1 překlady'!A:D,VLOOKUP(D1,'pokyny1 překlady'!G1:H4,2,0),0)</f>
        <v>Abbréviation</v>
      </c>
      <c r="B2" s="34" t="str">
        <f>VLOOKUP('pokyny1 překlady'!A4,'pokyny1 překlady'!A:D,VLOOKUP(D1,'pokyny1 překlady'!G1:H4,2,0),0)</f>
        <v>nom</v>
      </c>
    </row>
    <row r="3" spans="1:7">
      <c r="A3" s="35" t="s">
        <v>57</v>
      </c>
      <c r="B3" s="36" t="str">
        <f>VLOOKUP('pokyny1 překlady'!A5,'pokyny1 překlady'!A:D,VLOOKUP($D$1,'pokyny1 překlady'!$G$1:$H$4,2,0),0)</f>
        <v>Rouleau LUNA</v>
      </c>
    </row>
    <row r="4" spans="1:7">
      <c r="A4" s="35" t="s">
        <v>58</v>
      </c>
      <c r="B4" s="36" t="str">
        <f>VLOOKUP('pokyny1 překlady'!A6,'pokyny1 překlady'!A:D,VLOOKUP($D$1,'pokyny1 překlady'!$G$1:$H$4,2,0),0)</f>
        <v>Rouleau NEMO</v>
      </c>
    </row>
    <row r="5" spans="1:7">
      <c r="A5" s="35" t="s">
        <v>59</v>
      </c>
      <c r="B5" s="36" t="str">
        <f>VLOOKUP('pokyny1 překlady'!A7,'pokyny1 překlady'!A:D,VLOOKUP($D$1,'pokyny1 překlady'!$G$1:$H$4,2,0),0)</f>
        <v>Rouleau ROLLITE</v>
      </c>
    </row>
    <row r="8" spans="1:7" ht="21" customHeight="1">
      <c r="A8" s="42" t="str">
        <f>VLOOKUP('pokyny1 překlady'!A8,'pokyny1 překlady'!A:D,VLOOKUP(D1,'pokyny1 překlady'!G1:H4,2,0),0)</f>
        <v>Diametre de tube</v>
      </c>
    </row>
    <row r="9" spans="1:7">
      <c r="A9" s="34" t="str">
        <f>VLOOKUP('pokyny1 překlady'!A9,'pokyny1 překlady'!A:D,VLOOKUP(D1,'pokyny1 překlady'!G1:H4,2,0),0)</f>
        <v>Abbréviation</v>
      </c>
      <c r="B9" s="34" t="str">
        <f>VLOOKUP('pokyny1 překlady'!A10,'pokyny1 překlady'!A:D,VLOOKUP($D$1,'pokyny1 překlady'!$G$1:$H$4,2,0),0)</f>
        <v>nom</v>
      </c>
      <c r="C9" s="34" t="str">
        <f>VLOOKUP('pokyny1 překlady'!A13,'pokyny1 překlady'!A:D,VLOOKUP($D$1,'pokyny1 překlady'!$G$1:$H$4,2,0),0)</f>
        <v>notes</v>
      </c>
      <c r="D9" s="37"/>
      <c r="E9" s="37"/>
      <c r="F9" s="37"/>
      <c r="G9" s="37"/>
    </row>
    <row r="10" spans="1:7">
      <c r="A10" s="35">
        <v>15</v>
      </c>
      <c r="B10" s="36" t="str">
        <f>VLOOKUP('pokyny1 překlady'!A11,'pokyny1 překlady'!A:D,VLOOKUP($D$1,'pokyny1 překlady'!$G$1:$H$4,2,0),0)</f>
        <v>tube 15 (LIMITATION)</v>
      </c>
      <c r="C10" s="36" t="str">
        <f>VLOOKUP('pokyny1 překlady'!A14,'pokyny1 překlady'!A:D,VLOOKUP($D$1,'pokyny1 překlady'!$G$1:$H$4,2,0),0)</f>
        <v>seulement pour  LUNA, NEMO, voir page TISSU et limitation de dimensions et poids de tissus</v>
      </c>
    </row>
    <row r="11" spans="1:7">
      <c r="A11" s="35">
        <v>16</v>
      </c>
      <c r="B11" s="36" t="str">
        <f>VLOOKUP('pokyny1 překlady'!A12,'pokyny1 překlady'!A:D,VLOOKUP($D$1,'pokyny1 překlady'!$G$1:$H$4,2,0),0)</f>
        <v>tube 16 (LIMITATION)</v>
      </c>
      <c r="C11" s="36" t="str">
        <f>VLOOKUP('pokyny1 překlady'!A15,'pokyny1 překlady'!A:D,VLOOKUP($D$1,'pokyny1 překlady'!$G$1:$H$4,2,0),0)</f>
        <v>seulement pour ROLLITE, voir page TISSU et limitation de dimensions et poids de tissus</v>
      </c>
    </row>
    <row r="12" spans="1:7">
      <c r="A12" s="373"/>
    </row>
    <row r="13" spans="1:7">
      <c r="A13" s="29" t="str">
        <f>VLOOKUP('pokyny1 překlady'!A16,'pokyny1 překlady'!A:D,VLOOKUP($D$1,'pokyny1 překlady'!$G$1:$H$4,2,0),0)</f>
        <v>PRODUIT: LUNA, NEMO, ROLLITE n´a pas le diamtre de tube possible a choisir</v>
      </c>
    </row>
    <row r="16" spans="1:7" ht="21" customHeight="1">
      <c r="A16" s="33" t="str">
        <f>VLOOKUP('pokyny1 překlady'!A17,'pokyny1 překlady'!A:D,VLOOKUP($D$1,'pokyny1 překlady'!$G$1:$H$4,2,0),0)</f>
        <v>Type de manoeuvre/ commande</v>
      </c>
    </row>
    <row r="17" spans="1:7" s="7" customFormat="1">
      <c r="A17" s="38" t="str">
        <f>VLOOKUP('pokyny1 překlady'!A18,'pokyny1 překlady'!A:D,VLOOKUP($D$1,'pokyny1 překlady'!$G$1:$H$4,2,0),0)</f>
        <v>Abbréviation</v>
      </c>
      <c r="B17" s="38" t="str">
        <f>VLOOKUP('pokyny1 překlady'!A19,'pokyny1 překlady'!A:D,VLOOKUP($D$1,'pokyny1 překlady'!$G$1:$H$4,2,0),0)</f>
        <v>nom</v>
      </c>
      <c r="C17" s="38" t="str">
        <f>VLOOKUP('pokyny1 překlady'!A21,'pokyny1 překlady'!A:D,VLOOKUP($D$1,'pokyny1 překlady'!$G$1:$H$4,2,0),0)</f>
        <v>notes</v>
      </c>
      <c r="D17" s="39"/>
      <c r="E17" s="39"/>
      <c r="F17" s="39"/>
      <c r="G17" s="39"/>
    </row>
    <row r="18" spans="1:7" s="7" customFormat="1">
      <c r="A18" s="40" t="s">
        <v>70</v>
      </c>
      <c r="B18" s="41" t="str">
        <f>VLOOKUP('pokyny1 překlady'!A20,'pokyny1 překlady'!A:D,VLOOKUP($D$1,'pokyny1 překlady'!$G$1:$H$4,2,0),0)</f>
        <v>CHAINETTE PVC</v>
      </c>
      <c r="C18" s="41" t="str">
        <f>VLOOKUP('pokyny1 překlady'!A22,'pokyny1 překlady'!A:D,VLOOKUP($D$1,'pokyny1 překlady'!$G$1:$H$4,2,0),0)</f>
        <v>SUNLITE, ROLLITE, LUNA, NEMO</v>
      </c>
    </row>
    <row r="21" spans="1:7" ht="21" customHeight="1">
      <c r="A21" s="42" t="str">
        <f>VLOOKUP('pokyny1 překlady'!A23,'pokyny1 překlady'!A:D,VLOOKUP($D$1,'pokyny1 překlady'!$G$1:$H$4,2,0),0)</f>
        <v>Enroulement de tissu</v>
      </c>
    </row>
    <row r="22" spans="1:7">
      <c r="A22" s="34" t="str">
        <f>VLOOKUP('pokyny1 překlady'!A24,'pokyny1 překlady'!A:D,VLOOKUP($D$1,'pokyny1 překlady'!$G$1:$H$4,2,0),0)</f>
        <v>Abbréviation</v>
      </c>
      <c r="B22" s="34" t="str">
        <f>VLOOKUP('pokyny1 překlady'!A25,'pokyny1 překlady'!A:D,VLOOKUP($D$1,'pokyny1 překlady'!$G$1:$H$4,2,0),0)</f>
        <v>nom</v>
      </c>
      <c r="C22" s="37"/>
      <c r="D22" s="37"/>
      <c r="E22" s="37"/>
    </row>
    <row r="23" spans="1:7" ht="71.25" customHeight="1">
      <c r="A23" s="40" t="s">
        <v>142</v>
      </c>
      <c r="B23" s="41" t="str">
        <f>VLOOKUP('pokyny1 překlady'!A26,'pokyny1 překlady'!A:D,VLOOKUP($D$1,'pokyny1 překlady'!$G$1:$H$4,2,0),0)</f>
        <v>enroulement vers la fenetre "A" (standard)</v>
      </c>
      <c r="D23" s="7"/>
      <c r="E23" s="7"/>
    </row>
    <row r="24" spans="1:7" ht="71.25" customHeight="1">
      <c r="A24" s="40" t="s">
        <v>143</v>
      </c>
      <c r="B24" s="41" t="str">
        <f>VLOOKUP('pokyny1 překlady'!A27,'pokyny1 překlady'!A:D,VLOOKUP($D$1,'pokyny1 překlady'!$G$1:$H$4,2,0),0)</f>
        <v>Enroulement contre la fenetre "B"</v>
      </c>
      <c r="D24" s="7"/>
      <c r="E24" s="7"/>
    </row>
    <row r="25" spans="1:7" ht="71.25" customHeight="1">
      <c r="A25" s="40" t="s">
        <v>144</v>
      </c>
      <c r="B25" s="41" t="str">
        <f>VLOOKUP('pokyny1 překlady'!A28,'pokyny1 překlady'!A:D,VLOOKUP($D$1,'pokyny1 překlady'!$G$1:$H$4,2,0),0)</f>
        <v>Enroulement JOUR/ NUIT "C"</v>
      </c>
    </row>
    <row r="26" spans="1:7">
      <c r="A26" s="29"/>
    </row>
  </sheetData>
  <sheetProtection password="DB33" sheet="1"/>
  <phoneticPr fontId="8" type="noConversion"/>
  <dataValidations count="1">
    <dataValidation type="list" allowBlank="1" showInputMessage="1" showErrorMessage="1" sqref="D1" xr:uid="{00000000-0002-0000-0600-000000000000}">
      <formula1>jazyk</formula1>
    </dataValidation>
  </dataValidations>
  <pageMargins left="0.70866141732283472" right="0.70866141732283472" top="0.78740157480314965" bottom="0.78740157480314965" header="0.31496062992125984" footer="0.31496062992125984"/>
  <pageSetup paperSize="9" scale="9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6"/>
  <sheetViews>
    <sheetView workbookViewId="0">
      <selection activeCell="C38" sqref="C38"/>
    </sheetView>
  </sheetViews>
  <sheetFormatPr defaultColWidth="9.140625" defaultRowHeight="12.75"/>
  <cols>
    <col min="1" max="4" width="65" style="378" customWidth="1"/>
    <col min="5" max="16384" width="9.140625" style="378"/>
  </cols>
  <sheetData>
    <row r="1" spans="1:8" s="376" customFormat="1">
      <c r="A1" s="375" t="s">
        <v>590</v>
      </c>
      <c r="B1" s="375" t="s">
        <v>591</v>
      </c>
      <c r="C1" s="375" t="s">
        <v>592</v>
      </c>
      <c r="D1" s="375" t="s">
        <v>593</v>
      </c>
      <c r="G1" s="377" t="s">
        <v>590</v>
      </c>
      <c r="H1" s="377">
        <v>1</v>
      </c>
    </row>
    <row r="2" spans="1:8">
      <c r="A2" s="378" t="s">
        <v>54</v>
      </c>
      <c r="B2" s="378" t="s">
        <v>631</v>
      </c>
      <c r="C2" s="378" t="s">
        <v>632</v>
      </c>
      <c r="D2" s="378" t="s">
        <v>633</v>
      </c>
      <c r="G2" s="379" t="s">
        <v>591</v>
      </c>
      <c r="H2" s="379">
        <v>2</v>
      </c>
    </row>
    <row r="3" spans="1:8">
      <c r="A3" s="378" t="s">
        <v>55</v>
      </c>
      <c r="B3" s="378" t="s">
        <v>244</v>
      </c>
      <c r="C3" s="378" t="s">
        <v>759</v>
      </c>
      <c r="D3" s="378" t="s">
        <v>773</v>
      </c>
      <c r="G3" s="379" t="s">
        <v>592</v>
      </c>
      <c r="H3" s="379">
        <v>3</v>
      </c>
    </row>
    <row r="4" spans="1:8">
      <c r="A4" s="378" t="s">
        <v>56</v>
      </c>
      <c r="B4" s="378" t="s">
        <v>741</v>
      </c>
      <c r="C4" s="378" t="s">
        <v>760</v>
      </c>
      <c r="D4" s="378" t="s">
        <v>774</v>
      </c>
      <c r="G4" s="379" t="s">
        <v>593</v>
      </c>
      <c r="H4" s="379">
        <v>4</v>
      </c>
    </row>
    <row r="5" spans="1:8">
      <c r="A5" s="378" t="s">
        <v>60</v>
      </c>
      <c r="B5" s="378" t="s">
        <v>742</v>
      </c>
      <c r="C5" s="378" t="s">
        <v>761</v>
      </c>
      <c r="D5" s="378" t="s">
        <v>775</v>
      </c>
    </row>
    <row r="6" spans="1:8">
      <c r="A6" s="378" t="s">
        <v>61</v>
      </c>
      <c r="B6" s="378" t="s">
        <v>743</v>
      </c>
      <c r="C6" s="378" t="s">
        <v>762</v>
      </c>
      <c r="D6" s="378" t="s">
        <v>776</v>
      </c>
    </row>
    <row r="7" spans="1:8" s="376" customFormat="1">
      <c r="A7" s="376" t="s">
        <v>62</v>
      </c>
      <c r="B7" s="376" t="s">
        <v>744</v>
      </c>
      <c r="C7" s="376" t="s">
        <v>763</v>
      </c>
      <c r="D7" s="376" t="s">
        <v>777</v>
      </c>
    </row>
    <row r="8" spans="1:8">
      <c r="A8" s="378" t="s">
        <v>63</v>
      </c>
      <c r="B8" s="378" t="s">
        <v>745</v>
      </c>
      <c r="C8" s="378" t="s">
        <v>635</v>
      </c>
      <c r="D8" s="378" t="s">
        <v>636</v>
      </c>
    </row>
    <row r="9" spans="1:8">
      <c r="A9" s="378" t="s">
        <v>55</v>
      </c>
      <c r="B9" s="378" t="s">
        <v>244</v>
      </c>
      <c r="C9" s="378" t="s">
        <v>759</v>
      </c>
      <c r="D9" s="378" t="s">
        <v>773</v>
      </c>
    </row>
    <row r="10" spans="1:8">
      <c r="A10" s="378" t="s">
        <v>56</v>
      </c>
      <c r="B10" s="378" t="s">
        <v>741</v>
      </c>
      <c r="C10" s="378" t="s">
        <v>760</v>
      </c>
      <c r="D10" s="378" t="s">
        <v>778</v>
      </c>
    </row>
    <row r="11" spans="1:8">
      <c r="A11" s="378" t="s">
        <v>64</v>
      </c>
      <c r="B11" s="378" t="s">
        <v>746</v>
      </c>
      <c r="C11" s="378" t="s">
        <v>764</v>
      </c>
      <c r="D11" s="378" t="s">
        <v>779</v>
      </c>
    </row>
    <row r="12" spans="1:8">
      <c r="A12" s="378" t="s">
        <v>65</v>
      </c>
      <c r="B12" s="378" t="s">
        <v>747</v>
      </c>
      <c r="C12" s="378" t="s">
        <v>765</v>
      </c>
      <c r="D12" s="378" t="s">
        <v>780</v>
      </c>
    </row>
    <row r="13" spans="1:8">
      <c r="A13" s="378" t="s">
        <v>66</v>
      </c>
      <c r="B13" s="378" t="s">
        <v>748</v>
      </c>
      <c r="C13" s="378" t="s">
        <v>677</v>
      </c>
      <c r="D13" s="378" t="s">
        <v>781</v>
      </c>
    </row>
    <row r="14" spans="1:8">
      <c r="A14" s="378" t="s">
        <v>242</v>
      </c>
      <c r="B14" s="378" t="s">
        <v>749</v>
      </c>
      <c r="C14" s="378" t="s">
        <v>766</v>
      </c>
      <c r="D14" s="378" t="s">
        <v>782</v>
      </c>
    </row>
    <row r="15" spans="1:8">
      <c r="A15" s="378" t="s">
        <v>243</v>
      </c>
      <c r="B15" s="378" t="s">
        <v>750</v>
      </c>
      <c r="C15" s="378" t="s">
        <v>766</v>
      </c>
      <c r="D15" s="378" t="s">
        <v>783</v>
      </c>
    </row>
    <row r="16" spans="1:8" s="376" customFormat="1">
      <c r="A16" s="376" t="s">
        <v>287</v>
      </c>
      <c r="B16" s="376" t="s">
        <v>751</v>
      </c>
      <c r="C16" s="376" t="s">
        <v>767</v>
      </c>
      <c r="D16" s="376" t="s">
        <v>784</v>
      </c>
    </row>
    <row r="17" spans="1:4">
      <c r="A17" s="378" t="s">
        <v>69</v>
      </c>
      <c r="B17" s="378" t="s">
        <v>752</v>
      </c>
      <c r="C17" s="378" t="s">
        <v>768</v>
      </c>
      <c r="D17" s="378" t="s">
        <v>785</v>
      </c>
    </row>
    <row r="18" spans="1:4">
      <c r="A18" s="378" t="s">
        <v>55</v>
      </c>
      <c r="B18" s="378" t="s">
        <v>244</v>
      </c>
      <c r="C18" s="378" t="s">
        <v>759</v>
      </c>
      <c r="D18" s="378" t="s">
        <v>786</v>
      </c>
    </row>
    <row r="19" spans="1:4">
      <c r="A19" s="378" t="s">
        <v>56</v>
      </c>
      <c r="B19" s="378" t="s">
        <v>741</v>
      </c>
      <c r="C19" s="378" t="s">
        <v>760</v>
      </c>
      <c r="D19" s="378" t="s">
        <v>774</v>
      </c>
    </row>
    <row r="20" spans="1:4">
      <c r="A20" s="378" t="s">
        <v>71</v>
      </c>
      <c r="B20" s="378" t="s">
        <v>753</v>
      </c>
      <c r="C20" s="378" t="s">
        <v>769</v>
      </c>
      <c r="D20" s="378" t="s">
        <v>787</v>
      </c>
    </row>
    <row r="21" spans="1:4">
      <c r="A21" s="378" t="s">
        <v>66</v>
      </c>
      <c r="B21" s="378" t="s">
        <v>748</v>
      </c>
      <c r="C21" s="378" t="s">
        <v>677</v>
      </c>
      <c r="D21" s="378" t="s">
        <v>748</v>
      </c>
    </row>
    <row r="22" spans="1:4" s="376" customFormat="1">
      <c r="A22" s="376" t="s">
        <v>589</v>
      </c>
      <c r="B22" s="376" t="s">
        <v>589</v>
      </c>
      <c r="C22" s="376" t="s">
        <v>754</v>
      </c>
      <c r="D22" s="376" t="s">
        <v>754</v>
      </c>
    </row>
    <row r="23" spans="1:4">
      <c r="A23" s="378" t="s">
        <v>245</v>
      </c>
      <c r="B23" s="378" t="s">
        <v>755</v>
      </c>
      <c r="C23" s="378" t="s">
        <v>653</v>
      </c>
      <c r="D23" s="378" t="s">
        <v>654</v>
      </c>
    </row>
    <row r="24" spans="1:4">
      <c r="A24" s="378" t="s">
        <v>55</v>
      </c>
      <c r="B24" s="378" t="s">
        <v>244</v>
      </c>
      <c r="C24" s="378" t="s">
        <v>759</v>
      </c>
      <c r="D24" s="378" t="s">
        <v>773</v>
      </c>
    </row>
    <row r="25" spans="1:4">
      <c r="A25" s="378" t="s">
        <v>56</v>
      </c>
      <c r="B25" s="378" t="s">
        <v>741</v>
      </c>
      <c r="C25" s="378" t="s">
        <v>760</v>
      </c>
      <c r="D25" s="378" t="s">
        <v>774</v>
      </c>
    </row>
    <row r="26" spans="1:4">
      <c r="A26" s="378" t="s">
        <v>145</v>
      </c>
      <c r="B26" s="378" t="s">
        <v>756</v>
      </c>
      <c r="C26" s="378" t="s">
        <v>770</v>
      </c>
      <c r="D26" s="378" t="s">
        <v>788</v>
      </c>
    </row>
    <row r="27" spans="1:4">
      <c r="A27" s="378" t="s">
        <v>146</v>
      </c>
      <c r="B27" s="378" t="s">
        <v>757</v>
      </c>
      <c r="C27" s="378" t="s">
        <v>771</v>
      </c>
      <c r="D27" s="378" t="s">
        <v>789</v>
      </c>
    </row>
    <row r="28" spans="1:4">
      <c r="A28" s="378" t="s">
        <v>147</v>
      </c>
      <c r="B28" s="378" t="s">
        <v>758</v>
      </c>
      <c r="C28" s="378" t="s">
        <v>772</v>
      </c>
      <c r="D28" s="378" t="s">
        <v>790</v>
      </c>
    </row>
    <row r="33" s="378" customFormat="1"/>
    <row r="34" s="378" customFormat="1"/>
    <row r="35" s="378" customFormat="1"/>
    <row r="36" s="378" customFormat="1"/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7">
    <pageSetUpPr fitToPage="1"/>
  </sheetPr>
  <dimension ref="A1:E106"/>
  <sheetViews>
    <sheetView showGridLines="0" zoomScaleNormal="100" workbookViewId="0">
      <selection activeCell="I10" sqref="I10"/>
    </sheetView>
  </sheetViews>
  <sheetFormatPr defaultColWidth="9.140625" defaultRowHeight="11.25"/>
  <cols>
    <col min="1" max="1" width="12.42578125" style="1" customWidth="1"/>
    <col min="2" max="2" width="43.28515625" style="1" customWidth="1"/>
    <col min="3" max="3" width="56.140625" style="1" customWidth="1"/>
    <col min="4" max="4" width="1.7109375" style="1" customWidth="1"/>
    <col min="5" max="5" width="15.5703125" style="1" customWidth="1"/>
    <col min="6" max="16384" width="9.140625" style="1"/>
  </cols>
  <sheetData>
    <row r="1" spans="1:5" ht="21" customHeight="1">
      <c r="A1" s="42" t="str">
        <f>VLOOKUP('pokyny2 překlady'!A2,'pokyny2 překlady'!A:D,VLOOKUP($E$1,'pokyny2 překlady'!$G$1:$H$4,2,0),0)</f>
        <v>Guidage</v>
      </c>
      <c r="E1" s="393" t="s">
        <v>593</v>
      </c>
    </row>
    <row r="2" spans="1:5">
      <c r="A2" s="44" t="str">
        <f>VLOOKUP('pokyny2 překlady'!A3,'pokyny2 překlady'!A:D,VLOOKUP($E$1,'pokyny2 překlady'!$G$1:$H$4,2,0),0)</f>
        <v>Abbréviation</v>
      </c>
      <c r="B2" s="44" t="str">
        <f>VLOOKUP('pokyny2 překlady'!A4,'pokyny2 překlady'!A:D,VLOOKUP($E$1,'pokyny2 překlady'!$G$1:$H$4,2,0),0)</f>
        <v>nom</v>
      </c>
      <c r="C2" s="44" t="str">
        <f>VLOOKUP('pokyny2 překlady'!A9,'pokyny2 překlady'!A:D,VLOOKUP($E$1,'pokyny2 překlady'!$G$1:$H$4,2,0),0)</f>
        <v>notes</v>
      </c>
    </row>
    <row r="3" spans="1:5">
      <c r="A3" s="35" t="s">
        <v>150</v>
      </c>
      <c r="B3" s="36" t="s">
        <v>1089</v>
      </c>
      <c r="C3" s="36" t="s">
        <v>288</v>
      </c>
      <c r="D3" s="77"/>
    </row>
    <row r="4" spans="1:5">
      <c r="A4" s="35" t="s">
        <v>112</v>
      </c>
      <c r="B4" s="36" t="str">
        <f>VLOOKUP('pokyny2 překlady'!A8,'pokyny2 překlady'!A:D,VLOOKUP($E$1,'pokyny2 překlady'!$G$1:$H$4,2,0),0)</f>
        <v>SANS</v>
      </c>
      <c r="C4" s="36"/>
      <c r="D4" s="77"/>
    </row>
    <row r="5" spans="1:5">
      <c r="A5" s="373"/>
      <c r="D5" s="77"/>
    </row>
    <row r="6" spans="1:5">
      <c r="A6" s="31" t="str">
        <f>VLOOKUP('pokyny2 překlady'!A10,'pokyny2 překlady'!A:D,VLOOKUP($E$1,'pokyny2 překlady'!$G$1:$H$4,2,0),0)</f>
        <v>PRODUIT: SUNLITE, NEMO n´a pas la possibilité de guidage</v>
      </c>
    </row>
    <row r="7" spans="1:5">
      <c r="A7" s="30"/>
    </row>
    <row r="8" spans="1:5">
      <c r="A8" s="30"/>
    </row>
    <row r="9" spans="1:5" ht="21" customHeight="1">
      <c r="A9" s="42" t="str">
        <f>VLOOKUP('pokyny2 překlady'!A11,'pokyny2 překlady'!A:D,VLOOKUP($E$1,'pokyny2 překlady'!$G$1:$H$4,2,0),0)</f>
        <v>Casette ou profil de couverture</v>
      </c>
    </row>
    <row r="10" spans="1:5" s="7" customFormat="1">
      <c r="A10" s="34" t="str">
        <f>VLOOKUP('pokyny2 překlady'!A12,'pokyny2 překlady'!A:D,VLOOKUP($E$1,'pokyny2 překlady'!$G$1:$H$4,2,0),0)</f>
        <v>Abbréviation</v>
      </c>
      <c r="B10" s="34" t="str">
        <f>VLOOKUP('pokyny2 překlady'!A13,'pokyny2 překlady'!A:D,VLOOKUP($E$1,'pokyny2 překlady'!$G$1:$H$4,2,0),0)</f>
        <v>nom</v>
      </c>
      <c r="C10" s="34" t="str">
        <f>VLOOKUP('pokyny2 překlady'!A17,'pokyny2 překlady'!A:D,VLOOKUP($E$1,'pokyny2 překlady'!$G$1:$H$4,2,0),0)</f>
        <v>notes</v>
      </c>
    </row>
    <row r="11" spans="1:5">
      <c r="A11" s="35" t="s">
        <v>158</v>
      </c>
      <c r="B11" s="36" t="str">
        <f>VLOOKUP('pokyny2 překlady'!A14,'pokyny2 překlady'!A:D,VLOOKUP($E$1,'pokyny2 překlady'!$G$1:$H$4,2,0),0)</f>
        <v>Profil RR07 Al</v>
      </c>
      <c r="C11" s="41" t="s">
        <v>288</v>
      </c>
    </row>
    <row r="12" spans="1:5">
      <c r="A12" s="35" t="s">
        <v>156</v>
      </c>
      <c r="B12" s="36" t="str">
        <f>VLOOKUP('pokyny2 překlady'!A16,'pokyny2 překlady'!A:D,VLOOKUP($E$1,'pokyny2 překlady'!$G$1:$H$4,2,0),0)</f>
        <v>NON</v>
      </c>
      <c r="C12" s="41"/>
    </row>
    <row r="13" spans="1:5">
      <c r="A13" s="373"/>
      <c r="C13" s="7"/>
    </row>
    <row r="14" spans="1:5">
      <c r="A14" s="29" t="str">
        <f>VLOOKUP('pokyny2 překlady'!A18,'pokyny2 překlady'!A:D,VLOOKUP($E$1,'pokyny2 překlady'!$G$1:$H$4,2,0),0)</f>
        <v>PRODUIT: NEMO n´a pas le profil de couverture</v>
      </c>
      <c r="C14" s="8"/>
    </row>
    <row r="15" spans="1:5">
      <c r="A15" s="29"/>
      <c r="C15" s="8"/>
    </row>
    <row r="16" spans="1:5">
      <c r="C16" s="8"/>
    </row>
    <row r="17" spans="1:5" ht="21" customHeight="1">
      <c r="A17" s="42" t="str">
        <f>VLOOKUP('pokyny2 překlady'!A19,'pokyny2 překlady'!A:D,VLOOKUP($E$1,'pokyny2 překlady'!$G$1:$H$4,2,0),0)</f>
        <v>Barre finale</v>
      </c>
    </row>
    <row r="18" spans="1:5">
      <c r="A18" s="34" t="str">
        <f>VLOOKUP('pokyny2 překlady'!A20,'pokyny2 překlady'!A:D,VLOOKUP($E$1,'pokyny2 překlady'!$G$1:$H$4,2,0),0)</f>
        <v>Abbréviation</v>
      </c>
      <c r="B18" s="34" t="str">
        <f>VLOOKUP('pokyny2 překlady'!A21,'pokyny2 překlady'!A:D,VLOOKUP($E$1,'pokyny2 překlady'!$G$1:$H$4,2,0),0)</f>
        <v>nom</v>
      </c>
      <c r="C18" s="34" t="str">
        <f>VLOOKUP('pokyny2 překlady'!A25,'pokyny2 překlady'!A:D,VLOOKUP($E$1,'pokyny2 překlady'!$G$1:$H$4,2,0),0)</f>
        <v>notes</v>
      </c>
    </row>
    <row r="19" spans="1:5">
      <c r="A19" s="35" t="s">
        <v>15</v>
      </c>
      <c r="B19" s="36" t="str">
        <f>VLOOKUP('pokyny2 překlady'!A22,'pokyny2 překlady'!A:D,VLOOKUP($E$1,'pokyny2 překlady'!$G$1:$H$4,2,0),0)</f>
        <v>barre finale RR 08 - petite Al</v>
      </c>
      <c r="C19" s="41" t="s">
        <v>589</v>
      </c>
    </row>
    <row r="20" spans="1:5">
      <c r="A20" s="35" t="s">
        <v>164</v>
      </c>
      <c r="B20" s="36" t="str">
        <f>VLOOKUP('pokyny2 překlady'!A23,'pokyny2 překlady'!A:D,VLOOKUP($E$1,'pokyny2 překlady'!$G$1:$H$4,2,0),0)</f>
        <v>Barre finale RR 08/3 - Fe</v>
      </c>
      <c r="C20" s="41" t="s">
        <v>289</v>
      </c>
    </row>
    <row r="21" spans="1:5">
      <c r="A21" s="35" t="s">
        <v>166</v>
      </c>
      <c r="B21" s="36" t="str">
        <f>VLOOKUP('pokyny2 překlady'!A24,'pokyny2 překlady'!A:D,VLOOKUP($E$1,'pokyny2 překlady'!$G$1:$H$4,2,0),0)</f>
        <v>Barre finale RR 08/4  JOUR / NUIT</v>
      </c>
      <c r="C21" s="41" t="s">
        <v>437</v>
      </c>
    </row>
    <row r="22" spans="1:5">
      <c r="A22" s="373"/>
      <c r="C22" s="7"/>
    </row>
    <row r="23" spans="1:5">
      <c r="A23" s="31" t="str">
        <f>VLOOKUP('pokyny2 překlady'!A26,'pokyny2 překlady'!A:D,VLOOKUP($E$1,'pokyny2 překlady'!$G$1:$H$4,2,0),0)</f>
        <v>Barre finale pour la possibilité JOUR/ NUITseulement en couleur blanc pour tous les types de stores</v>
      </c>
      <c r="C23" s="7"/>
    </row>
    <row r="24" spans="1:5">
      <c r="C24" s="8"/>
    </row>
    <row r="25" spans="1:5">
      <c r="C25" s="8"/>
    </row>
    <row r="26" spans="1:5" ht="21" customHeight="1">
      <c r="A26" s="42" t="str">
        <f>VLOOKUP('pokyny2 překlady'!A27,'pokyny2 překlady'!A:D,VLOOKUP($E$1,'pokyny2 překlady'!$G$1:$H$4,2,0),0)</f>
        <v xml:space="preserve">Couleur de composants laqués </v>
      </c>
    </row>
    <row r="27" spans="1:5">
      <c r="A27" s="34" t="str">
        <f>VLOOKUP('pokyny2 překlady'!A28,'pokyny2 překlady'!A:D,VLOOKUP($E$1,'pokyny2 překlady'!$G$1:$H$4,2,0),0)</f>
        <v>Abbréviation</v>
      </c>
      <c r="B27" s="34" t="str">
        <f>VLOOKUP('pokyny2 překlady'!A29,'pokyny2 překlady'!A:D,VLOOKUP($E$1,'pokyny2 překlady'!$G$1:$H$4,2,0),0)</f>
        <v>nom</v>
      </c>
      <c r="C27" s="34" t="str">
        <f>VLOOKUP('pokyny2 překlady'!A42,'pokyny2 překlady'!A:D,VLOOKUP($E$1,'pokyny2 překlady'!$G$1:$H$4,2,0),0)</f>
        <v>notes</v>
      </c>
    </row>
    <row r="28" spans="1:5">
      <c r="A28" s="35" t="s">
        <v>174</v>
      </c>
      <c r="B28" s="36" t="str">
        <f>VLOOKUP('pokyny2 překlady'!A30,'pokyny2 překlady'!A:D,VLOOKUP($E$1,'pokyny2 překlady'!$G$1:$H$4,2,0),0)</f>
        <v>pínie 1002</v>
      </c>
      <c r="C28" s="41" t="str">
        <f>VLOOKUP('pokyny2 překlady'!A43,'pokyny2 překlady'!A:D,VLOOKUP($E$1,'pokyny2 překlady'!$G$1:$H$4,2,0),0)</f>
        <v>seulement pour  ROLLITE, LUNA et barre finale RR08, qui est dans ces couleurs</v>
      </c>
    </row>
    <row r="29" spans="1:5">
      <c r="A29" s="35" t="s">
        <v>186</v>
      </c>
      <c r="B29" s="36" t="str">
        <f>VLOOKUP('pokyny2 překlady'!A31,'pokyny2 překlady'!A:D,VLOOKUP($E$1,'pokyny2 překlady'!$G$1:$H$4,2,0),0)</f>
        <v>ivoire 1015</v>
      </c>
      <c r="C29" s="41" t="str">
        <f>VLOOKUP('pokyny2 překlady'!A44,'pokyny2 překlady'!A:D,VLOOKUP($E$1,'pokyny2 překlady'!$G$1:$H$4,2,0),0)</f>
        <v>seulement pour  ROLLITE, LUNA et barre finale RR08, qui est dans ces couleurs</v>
      </c>
    </row>
    <row r="30" spans="1:5">
      <c r="A30" s="35" t="s">
        <v>180</v>
      </c>
      <c r="B30" s="36" t="str">
        <f>VLOOKUP('pokyny2 překlady'!A32,'pokyny2 překlady'!A:D,VLOOKUP($E$1,'pokyny2 překlady'!$G$1:$H$4,2,0),0)</f>
        <v>RENOLIT mahagon 2065</v>
      </c>
      <c r="C30" s="41" t="str">
        <f>VLOOKUP('pokyny2 překlady'!A45,'pokyny2 překlady'!A:D,VLOOKUP($E$1,'pokyny2 překlady'!$G$1:$H$4,2,0),0)</f>
        <v>seulement pour LUNA*</v>
      </c>
    </row>
    <row r="31" spans="1:5">
      <c r="A31" s="35" t="s">
        <v>184</v>
      </c>
      <c r="B31" s="36" t="str">
        <f>VLOOKUP('pokyny2 překlady'!A33,'pokyny2 překlady'!A:D,VLOOKUP($E$1,'pokyny2 překlady'!$G$1:$H$4,2,0),0)</f>
        <v>RENOLIT chene d´or 2178</v>
      </c>
      <c r="C31" s="41" t="str">
        <f>VLOOKUP('pokyny2 překlady'!A46,'pokyny2 překlady'!A:D,VLOOKUP($E$1,'pokyny2 překlady'!$G$1:$H$4,2,0),0)</f>
        <v>seulement pour LUNA*</v>
      </c>
    </row>
    <row r="32" spans="1:5">
      <c r="A32" s="35" t="s">
        <v>182</v>
      </c>
      <c r="B32" s="36" t="str">
        <f>VLOOKUP('pokyny2 překlady'!A34,'pokyny2 překlady'!A:D,VLOOKUP($E$1,'pokyny2 překlady'!$G$1:$H$4,2,0),0)</f>
        <v>RENOLIT noix 2179</v>
      </c>
      <c r="C32" s="41" t="str">
        <f>VLOOKUP('pokyny2 překlady'!A47,'pokyny2 překlady'!A:D,VLOOKUP($E$1,'pokyny2 překlady'!$G$1:$H$4,2,0),0)</f>
        <v>seulement pour LUNA*</v>
      </c>
      <c r="D32" s="77"/>
      <c r="E32" s="77"/>
    </row>
    <row r="33" spans="1:5">
      <c r="A33" s="35" t="s">
        <v>178</v>
      </c>
      <c r="B33" s="36" t="str">
        <f>VLOOKUP('pokyny2 překlady'!A35,'pokyny2 překlady'!A:D,VLOOKUP($E$1,'pokyny2 překlady'!$G$1:$H$4,2,0),0)</f>
        <v>RENOLIT Cherry amaretto 3043</v>
      </c>
      <c r="C33" s="41" t="str">
        <f>VLOOKUP('pokyny2 překlady'!A48,'pokyny2 překlady'!A:D,VLOOKUP($E$1,'pokyny2 překlady'!$G$1:$H$4,2,0),0)</f>
        <v>seulement pour LUNA*</v>
      </c>
      <c r="D33" s="77"/>
      <c r="E33" s="77"/>
    </row>
    <row r="34" spans="1:5">
      <c r="A34" s="35" t="s">
        <v>176</v>
      </c>
      <c r="B34" s="36" t="str">
        <f>VLOOKUP('pokyny2 překlady'!A36,'pokyny2 překlady'!A:D,VLOOKUP($E$1,'pokyny2 překlady'!$G$1:$H$4,2,0),0)</f>
        <v>RENOLIT (Dub světlý) WINCHESTER XA 4240</v>
      </c>
      <c r="C34" s="41" t="str">
        <f>VLOOKUP('pokyny2 překlady'!A49,'pokyny2 překlady'!A:D,VLOOKUP($E$1,'pokyny2 překlady'!$G$1:$H$4,2,0),0)</f>
        <v>seulement pour LUNA*</v>
      </c>
      <c r="D34" s="77"/>
      <c r="E34" s="77"/>
    </row>
    <row r="35" spans="1:5">
      <c r="A35" s="35" t="s">
        <v>172</v>
      </c>
      <c r="B35" s="36" t="str">
        <f>VLOOKUP('pokyny2 překlady'!A37,'pokyny2 překlady'!A:D,VLOOKUP($E$1,'pokyny2 překlady'!$G$1:$H$4,2,0),0)</f>
        <v>chataigne 8004</v>
      </c>
      <c r="C35" s="41" t="str">
        <f>VLOOKUP('pokyny2 překlady'!A50,'pokyny2 překlady'!A:D,VLOOKUP($E$1,'pokyny2 překlady'!$G$1:$H$4,2,0),0)</f>
        <v>seulement pour  ROLLITE, LUNA et barre finale RR08, qui est dans ces couleurs</v>
      </c>
      <c r="D35" s="77"/>
      <c r="E35" s="78"/>
    </row>
    <row r="36" spans="1:5">
      <c r="A36" s="35" t="s">
        <v>169</v>
      </c>
      <c r="B36" s="36" t="str">
        <f>VLOOKUP('pokyny2 překlady'!A38,'pokyny2 překlady'!A:D,VLOOKUP($E$1,'pokyny2 překlady'!$G$1:$H$4,2,0),0)</f>
        <v>brun 8014</v>
      </c>
      <c r="C36" s="41" t="str">
        <f>VLOOKUP('pokyny2 překlady'!A51,'pokyny2 překlady'!A:D,VLOOKUP($E$1,'pokyny2 překlady'!$G$1:$H$4,2,0),0)</f>
        <v>seulement pour  ROLLITE, LUNA et barre finale RR08, qui est dans ces couleurs</v>
      </c>
    </row>
    <row r="37" spans="1:5">
      <c r="A37" s="35" t="s">
        <v>188</v>
      </c>
      <c r="B37" s="36" t="str">
        <f>VLOOKUP('pokyny2 překlady'!A39,'pokyny2 překlady'!A:D,VLOOKUP($E$1,'pokyny2 překlady'!$G$1:$H$4,2,0),0)</f>
        <v>argent 9006</v>
      </c>
      <c r="C37" s="41" t="str">
        <f>VLOOKUP('pokyny2 překlady'!A52,'pokyny2 překlady'!A:D,VLOOKUP($E$1,'pokyny2 překlady'!$G$1:$H$4,2,0),0)</f>
        <v>seulement pour  ROLLITE, LUNA et barre finale RR08, qui est dans ces couleurs</v>
      </c>
    </row>
    <row r="38" spans="1:5">
      <c r="A38" s="35" t="s">
        <v>894</v>
      </c>
      <c r="B38" s="36" t="str">
        <f>VLOOKUP('pokyny2 překlady'!A40,'pokyny2 překlady'!A:D,VLOOKUP($E$1,'pokyny2 překlady'!$G$1:$H$4,2,0),0)</f>
        <v>BLANC</v>
      </c>
      <c r="C38" s="41" t="str">
        <f>VLOOKUP('pokyny2 překlady'!A53,'pokyny2 překlady'!A:D,VLOOKUP($E$1,'pokyny2 překlady'!$G$1:$H$4,2,0),0)</f>
        <v>STANDARD pour tous les rouleaux</v>
      </c>
    </row>
    <row r="39" spans="1:5" ht="33.75">
      <c r="A39" s="40" t="s">
        <v>72</v>
      </c>
      <c r="B39" s="41" t="str">
        <f>VLOOKUP('pokyny2 překlady'!A41,'pokyny2 překlady'!A:D,VLOOKUP($E$1,'pokyny2 překlady'!$G$1:$H$4,2,0),0)</f>
        <v>autre couleur RAL  (apres la consultation avec le commercial)</v>
      </c>
      <c r="C39" s="43" t="str">
        <f>VLOOKUP('pokyny2 překlady'!A54,'pokyny2 překlady'!A:D,VLOOKUP($E$1,'pokyny2 překlady'!$G$1:$H$4,2,0),0)</f>
        <v>spécifier au momeent comamnde des composants métaliques laqués, ils seront laquées apres dans un couleur RAL.La teinte de couleur noter dans les notes de commande</v>
      </c>
    </row>
    <row r="40" spans="1:5">
      <c r="A40" s="8"/>
      <c r="B40" s="7"/>
      <c r="C40" s="374"/>
    </row>
    <row r="41" spans="1:5">
      <c r="A41" s="29" t="str">
        <f>VLOOKUP('pokyny2 překlady'!A55,'pokyny2 překlady'!A:D,VLOOKUP($E$1,'pokyny2 překlady'!$G$1:$H$4,2,0),0)</f>
        <v>* RENOLIT pour le produit LUNA seulement en combination de profils: suppérieur PVC RR07/1 + barre finale Fe RR08/3</v>
      </c>
      <c r="C41" s="8"/>
    </row>
    <row r="42" spans="1:5">
      <c r="C42" s="8"/>
    </row>
    <row r="43" spans="1:5">
      <c r="C43" s="8"/>
    </row>
    <row r="44" spans="1:5" ht="21" customHeight="1">
      <c r="A44" s="42" t="str">
        <f>VLOOKUP('pokyny2 překlady'!A56,'pokyny2 překlady'!A:D,VLOOKUP($E$1,'pokyny2 překlady'!$G$1:$H$4,2,0),0)</f>
        <v>Fixation</v>
      </c>
    </row>
    <row r="45" spans="1:5">
      <c r="A45" s="34" t="str">
        <f>VLOOKUP('pokyny2 překlady'!A57,'pokyny2 překlady'!A:D,VLOOKUP($E$1,'pokyny2 překlady'!$G$1:$H$4,2,0),0)</f>
        <v>Abbréviation</v>
      </c>
      <c r="B45" s="34" t="str">
        <f>VLOOKUP('pokyny2 překlady'!A58,'pokyny2 překlady'!A:D,VLOOKUP($E$1,'pokyny2 překlady'!$G$1:$H$4,2,0),0)</f>
        <v>nom</v>
      </c>
      <c r="C45" s="34" t="str">
        <f>VLOOKUP('pokyny2 překlady'!A61,'pokyny2 překlady'!A:D,VLOOKUP($E$1,'pokyny2 překlady'!$G$1:$H$4,2,0),0)</f>
        <v>notes</v>
      </c>
    </row>
    <row r="46" spans="1:5">
      <c r="A46" s="35" t="s">
        <v>192</v>
      </c>
      <c r="B46" s="36" t="str">
        <f>VLOOKUP('pokyny2 překlady'!A59,'pokyny2 překlady'!A:D,VLOOKUP($E$1,'pokyny2 překlady'!$G$1:$H$4,2,0),0)</f>
        <v>sur la fenetre sans viser</v>
      </c>
      <c r="C46" s="41" t="str">
        <f>VLOOKUP('pokyny2 překlady'!A62,'pokyny2 překlady'!A:D,VLOOKUP($E$1,'pokyny2 překlady'!$G$1:$H$4,2,0),0)</f>
        <v>seulement pour NEMO</v>
      </c>
    </row>
    <row r="47" spans="1:5">
      <c r="A47" s="35" t="s">
        <v>194</v>
      </c>
      <c r="B47" s="36" t="str">
        <f>VLOOKUP('pokyny2 překlady'!A60,'pokyny2 překlady'!A:D,VLOOKUP($E$1,'pokyny2 překlady'!$G$1:$H$4,2,0),0)</f>
        <v>sur la fenetre avec viser</v>
      </c>
      <c r="C47" s="41" t="str">
        <f>VLOOKUP('pokyny2 překlady'!A63,'pokyny2 překlady'!A:D,VLOOKUP($E$1,'pokyny2 překlady'!$G$1:$H$4,2,0),0)</f>
        <v>seulement pour ROLLITE, LUNA et NEMO</v>
      </c>
    </row>
    <row r="48" spans="1:5">
      <c r="C48" s="8"/>
    </row>
    <row r="49" spans="1:3">
      <c r="A49" s="395" t="s">
        <v>895</v>
      </c>
    </row>
    <row r="50" spans="1:3">
      <c r="A50" s="44" t="s">
        <v>896</v>
      </c>
      <c r="B50" s="44" t="s">
        <v>778</v>
      </c>
      <c r="C50" s="34" t="s">
        <v>748</v>
      </c>
    </row>
    <row r="51" spans="1:3" ht="12.75">
      <c r="A51" s="406" t="s">
        <v>901</v>
      </c>
      <c r="B51" s="407" t="s">
        <v>902</v>
      </c>
      <c r="C51" s="36"/>
    </row>
    <row r="52" spans="1:3" ht="12.75">
      <c r="A52" s="406" t="s">
        <v>903</v>
      </c>
      <c r="B52" s="407" t="s">
        <v>904</v>
      </c>
      <c r="C52" s="36"/>
    </row>
    <row r="53" spans="1:3" ht="12.75">
      <c r="A53" s="406" t="s">
        <v>905</v>
      </c>
      <c r="B53" s="407" t="s">
        <v>906</v>
      </c>
      <c r="C53" s="36"/>
    </row>
    <row r="54" spans="1:3" ht="12.75">
      <c r="A54" s="406" t="s">
        <v>907</v>
      </c>
      <c r="B54" s="407" t="s">
        <v>908</v>
      </c>
      <c r="C54" s="36"/>
    </row>
    <row r="55" spans="1:3">
      <c r="C55" s="8"/>
    </row>
    <row r="56" spans="1:3">
      <c r="C56" s="8"/>
    </row>
    <row r="57" spans="1:3">
      <c r="C57" s="8"/>
    </row>
    <row r="58" spans="1:3">
      <c r="C58" s="8"/>
    </row>
    <row r="59" spans="1:3">
      <c r="C59" s="8"/>
    </row>
    <row r="60" spans="1:3">
      <c r="C60" s="8"/>
    </row>
    <row r="61" spans="1:3">
      <c r="C61" s="8"/>
    </row>
    <row r="62" spans="1:3">
      <c r="C62" s="8"/>
    </row>
    <row r="63" spans="1:3">
      <c r="C63" s="8"/>
    </row>
    <row r="64" spans="1:3">
      <c r="C64" s="8"/>
    </row>
    <row r="65" spans="3:3">
      <c r="C65" s="8"/>
    </row>
    <row r="66" spans="3:3">
      <c r="C66" s="8"/>
    </row>
    <row r="67" spans="3:3">
      <c r="C67" s="8"/>
    </row>
    <row r="68" spans="3:3">
      <c r="C68" s="8"/>
    </row>
    <row r="69" spans="3:3">
      <c r="C69" s="8"/>
    </row>
    <row r="70" spans="3:3">
      <c r="C70" s="8"/>
    </row>
    <row r="71" spans="3:3">
      <c r="C71" s="8"/>
    </row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105" spans="3:3">
      <c r="C105" s="8"/>
    </row>
    <row r="106" spans="3:3">
      <c r="C106" s="8"/>
    </row>
  </sheetData>
  <sheetProtection algorithmName="SHA-512" hashValue="ZsQNDGPgn3hzIwkdxl3+q00zJTf2oEfi0KxMN7honHXW4GnZRxAqkY/YY3VTtuK8onpHXDUi5jQ+m/q23cDN3A==" saltValue="IqjqJBXiy7P4jw1ib8tW4w==" spinCount="100000" sheet="1" objects="1" scenarios="1"/>
  <phoneticPr fontId="8" type="noConversion"/>
  <dataValidations count="1">
    <dataValidation type="list" allowBlank="1" showInputMessage="1" showErrorMessage="1" sqref="E1" xr:uid="{00000000-0002-0000-0800-000000000000}">
      <formula1>jazyk</formula1>
    </dataValidation>
  </dataValidations>
  <pageMargins left="0.70866141732283472" right="0.70866141732283472" top="0.78740157480314965" bottom="0.78740157480314965" header="0.31496062992125984" footer="0.31496062992125984"/>
  <pageSetup paperSize="9" scale="75" orientation="landscape" r:id="rId1"/>
  <ignoredErrors>
    <ignoredError sqref="A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29</vt:i4>
      </vt:variant>
    </vt:vector>
  </HeadingPairs>
  <TitlesOfParts>
    <vt:vector size="44" baseType="lpstr">
      <vt:lpstr>Luna</vt:lpstr>
      <vt:lpstr>Luna překlady</vt:lpstr>
      <vt:lpstr>Nemo</vt:lpstr>
      <vt:lpstr>Nemo překlady</vt:lpstr>
      <vt:lpstr>Rollite</vt:lpstr>
      <vt:lpstr>Rollite překlady</vt:lpstr>
      <vt:lpstr>PAGE 1 - instructions</vt:lpstr>
      <vt:lpstr>pokyny1 překlady</vt:lpstr>
      <vt:lpstr>PAGE 2 - instructions</vt:lpstr>
      <vt:lpstr>pokyny2 překlady</vt:lpstr>
      <vt:lpstr>tissus</vt:lpstr>
      <vt:lpstr>help_látky</vt:lpstr>
      <vt:lpstr>helpLuna</vt:lpstr>
      <vt:lpstr>helpNemo</vt:lpstr>
      <vt:lpstr>helpRollite</vt:lpstr>
      <vt:lpstr>Bal</vt:lpstr>
      <vt:lpstr>dolnilistaLuna</vt:lpstr>
      <vt:lpstr>dolnilistaNemo</vt:lpstr>
      <vt:lpstr>'Nemo překlady'!jazyk</vt:lpstr>
      <vt:lpstr>'pokyny1 překlady'!jazyk</vt:lpstr>
      <vt:lpstr>'pokyny2 překlady'!jazyk</vt:lpstr>
      <vt:lpstr>'Rollite překlady'!jazyk</vt:lpstr>
      <vt:lpstr>jazyk</vt:lpstr>
      <vt:lpstr>kazetaLuna</vt:lpstr>
      <vt:lpstr>latky1</vt:lpstr>
      <vt:lpstr>latky2</vt:lpstr>
      <vt:lpstr>navinNemo</vt:lpstr>
      <vt:lpstr>Luna!Oblast_tisku</vt:lpstr>
      <vt:lpstr>Nemo!Oblast_tisku</vt:lpstr>
      <vt:lpstr>'PAGE 1 - instructions'!Oblast_tisku</vt:lpstr>
      <vt:lpstr>'PAGE 2 - instructions'!Oblast_tisku</vt:lpstr>
      <vt:lpstr>Rollite!Oblast_tisku</vt:lpstr>
      <vt:lpstr>ovladaniLuna</vt:lpstr>
      <vt:lpstr>ovladaniNemo</vt:lpstr>
      <vt:lpstr>ovladaniRollite</vt:lpstr>
      <vt:lpstr>RALLuna</vt:lpstr>
      <vt:lpstr>RALNemo</vt:lpstr>
      <vt:lpstr>RALRollite</vt:lpstr>
      <vt:lpstr>RALRR</vt:lpstr>
      <vt:lpstr>RALRR14</vt:lpstr>
      <vt:lpstr>TRUBKYmale</vt:lpstr>
      <vt:lpstr>uchyceniNemo</vt:lpstr>
      <vt:lpstr>vedeniLuna</vt:lpstr>
      <vt:lpstr>vedeniRollite</vt:lpstr>
    </vt:vector>
  </TitlesOfParts>
  <Company>Isotra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2016-01-15T09:51:51Z</cp:lastPrinted>
  <dcterms:created xsi:type="dcterms:W3CDTF">1999-04-19T09:49:06Z</dcterms:created>
  <dcterms:modified xsi:type="dcterms:W3CDTF">2025-06-03T10:39:14Z</dcterms:modified>
</cp:coreProperties>
</file>